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180" windowHeight="9810" tabRatio="783" firstSheet="5" activeTab="9"/>
  </bookViews>
  <sheets>
    <sheet name="EJE ESTRATEGICO No. 1" sheetId="1" r:id="rId1"/>
    <sheet name="EJE ESTRATEGICO No. 2" sheetId="2" r:id="rId2"/>
    <sheet name="EJE ESTRATEGINO No. 3" sheetId="3" r:id="rId3"/>
    <sheet name="EJE ESTRATEGICO No. 4" sheetId="4" r:id="rId4"/>
    <sheet name="EJE ESTRATEGICO No. 5" sheetId="5" r:id="rId5"/>
    <sheet name="EJE ESTRATEGICO No. 6" sheetId="6" r:id="rId6"/>
    <sheet name="EJE ESTRATEGICO No. 7" sheetId="7" r:id="rId7"/>
    <sheet name="EJE ESTRATEGICO No. 8" sheetId="8" r:id="rId8"/>
    <sheet name="PROMEDIOS " sheetId="9" r:id="rId9"/>
    <sheet name="GRÁFICO " sheetId="10" r:id="rId10"/>
  </sheets>
  <externalReferences>
    <externalReference r:id="rId13"/>
  </externalReferences>
  <definedNames>
    <definedName name="________________xlnm.Print_Titles_1">#REF!</definedName>
    <definedName name="_______________xlnm.Print_Titles_5">#REF!</definedName>
    <definedName name="______________xlnm.Print_Titles_1">#REF!</definedName>
    <definedName name="_____________xlnm.Print_Titles_5">#REF!</definedName>
    <definedName name="____________xlnm.Print_Titles_1">#REF!</definedName>
    <definedName name="___________xlnm.Print_Titles_5">#REF!</definedName>
    <definedName name="__________xlnm.Print_Titles_1">#REF!</definedName>
    <definedName name="_________xlnm.Print_Titles_5">#REF!</definedName>
    <definedName name="________xlnm.Print_Titles_1">#REF!</definedName>
    <definedName name="_______xlnm.Print_Titles_5">#REF!</definedName>
    <definedName name="______xlnm.Print_Titles_1">#REF!</definedName>
    <definedName name="_____xlnm.Print_Titles_1">#REF!</definedName>
    <definedName name="_____xlnm.Print_Titles_5">#REF!</definedName>
    <definedName name="____xlnm.Print_Titles_5">#REF!</definedName>
    <definedName name="___xlnm.Print_Titles_1">#REF!</definedName>
    <definedName name="__xlnm.Print_Titles_5">#REF!</definedName>
    <definedName name="_xlnm.Print_Titles" localSheetId="0">'EJE ESTRATEGICO No. 1'!$1:$6</definedName>
    <definedName name="_xlnm.Print_Titles" localSheetId="3">'EJE ESTRATEGICO No. 4'!$1:$5</definedName>
    <definedName name="_xlnm.Print_Titles" localSheetId="4">'EJE ESTRATEGICO No. 5'!$4:$5</definedName>
    <definedName name="_xlnm.Print_Titles" localSheetId="5">'EJE ESTRATEGICO No. 6'!$1:$5</definedName>
    <definedName name="_xlnm.Print_Titles" localSheetId="6">'EJE ESTRATEGICO No. 7'!$1:$5</definedName>
    <definedName name="_xlnm.Print_Titles" localSheetId="7">'EJE ESTRATEGICO No. 8'!$1:$5</definedName>
    <definedName name="_xlnm.Print_Titles" localSheetId="8">'PROMEDIOS '!$1:$2</definedName>
  </definedNames>
  <calcPr fullCalcOnLoad="1"/>
</workbook>
</file>

<file path=xl/sharedStrings.xml><?xml version="1.0" encoding="utf-8"?>
<sst xmlns="http://schemas.openxmlformats.org/spreadsheetml/2006/main" count="531" uniqueCount="391">
  <si>
    <t>No de repoblamientos ícticos realizados.</t>
  </si>
  <si>
    <t>1.3.2. Manejo integral de la Ciénaga de Mallorquín</t>
  </si>
  <si>
    <t>No de estudios para estabilización de la  Barra ciénaga de Mallorquín.</t>
  </si>
  <si>
    <t>No. ml de barra  línea costera estabilizada.</t>
  </si>
  <si>
    <t>No. de Planes de Manejo de Manglares.</t>
  </si>
  <si>
    <t>% de Implementación del plan de Manejo de Manglar anualmente.</t>
  </si>
  <si>
    <r>
      <t xml:space="preserve">No. de Hectáreas </t>
    </r>
    <r>
      <rPr>
        <sz val="9"/>
        <rFont val="Arial"/>
        <family val="2"/>
      </rPr>
      <t>Ronda Hídrica de la Ciénaga de Mallorquín.</t>
    </r>
  </si>
  <si>
    <r>
      <t>No.</t>
    </r>
    <r>
      <rPr>
        <sz val="9"/>
        <color indexed="8"/>
        <rFont val="Arial"/>
        <family val="2"/>
      </rPr>
      <t xml:space="preserve"> de informes de Especies invasoras reportadas avistadas y/o capturadas trimestralmente. </t>
    </r>
  </si>
  <si>
    <r>
      <t>No.</t>
    </r>
    <r>
      <rPr>
        <sz val="9"/>
        <color indexed="8"/>
        <rFont val="Arial"/>
        <family val="2"/>
      </rPr>
      <t xml:space="preserve"> de proyectos de Playas con EIA.</t>
    </r>
  </si>
  <si>
    <t>No. de seguimientos anuales a las líneas de costas.</t>
  </si>
  <si>
    <r>
      <t>No.</t>
    </r>
    <r>
      <rPr>
        <sz val="9"/>
        <color indexed="8"/>
        <rFont val="Arial"/>
        <family val="2"/>
      </rPr>
      <t xml:space="preserve"> de embarcación adquiridas.</t>
    </r>
  </si>
  <si>
    <r>
      <t>No.</t>
    </r>
    <r>
      <rPr>
        <sz val="9"/>
        <color indexed="8"/>
        <rFont val="Arial"/>
        <family val="2"/>
      </rPr>
      <t xml:space="preserve"> de Monitoreo de las aguas Marinas anuales.</t>
    </r>
  </si>
  <si>
    <t>No. de seguimientos anuales al plan de Manejo de las Unidades Ambientales Costeras.</t>
  </si>
  <si>
    <t>No. de Planes de Manejo de las Unidades Ambientales Costeras(UACs) Formulado.</t>
  </si>
  <si>
    <t>EJE ESTRATEGICO No 2. : ASUNTOS MARINOS, COSTEROS Y RECURSOS ACUÁTICOS</t>
  </si>
  <si>
    <t>% de Planes Parciales revisados anualmente.</t>
  </si>
  <si>
    <t>No. de Municipios asesorados en los temas concernientes a la revisión y ajuste de sus POTS anualmente.</t>
  </si>
  <si>
    <t>PROGRAMA 3.1 Planficación Ambiental del Territorio</t>
  </si>
  <si>
    <t xml:space="preserve">PROGRAMA 3.2 Cocimiento de la Gestión Integral de Riesgo de Desastres </t>
  </si>
  <si>
    <t>Programa  4.1. Desarrollo forestal para fines de Aprovechamiento, Restauración y Recuperación.</t>
  </si>
  <si>
    <r>
      <t>No.</t>
    </r>
    <r>
      <rPr>
        <sz val="9"/>
        <color indexed="8"/>
        <rFont val="Arial"/>
        <family val="2"/>
      </rPr>
      <t xml:space="preserve"> de municipios asesorados  en el tema de gestión de riesgo anualmente.</t>
    </r>
  </si>
  <si>
    <t>No. de Mantenimientos realizados.</t>
  </si>
  <si>
    <t xml:space="preserve">No. de Hectáreas reforestadas. </t>
  </si>
  <si>
    <t>No. de viveros adecuados y en uso para la producción de plántulas para la reforestación y de uso medicinal.</t>
  </si>
  <si>
    <t>No. de centros poblados con proyectos de arborización.</t>
  </si>
  <si>
    <t>% de implementación de los Planes de Manejo de las áreas de manglar en la Jurisdicción del Departamento del Atlántico.</t>
  </si>
  <si>
    <t>No. de fases desarrolladas.</t>
  </si>
  <si>
    <t>% de áreas con seguimiento fitosanitario y control de incendio forestal.</t>
  </si>
  <si>
    <t>No. de áreas en proceso para su declaratoria.</t>
  </si>
  <si>
    <t>No. de Hectáreas declaradas como protegidas.</t>
  </si>
  <si>
    <t>No. Hectáreas adquiridas de propietarios privados en las áreas declaradas.</t>
  </si>
  <si>
    <t>No. de convenios establecidos para la administración de las áreas protegidas.</t>
  </si>
  <si>
    <t>No. De estudios Realizados.</t>
  </si>
  <si>
    <t>% de especies amenazadas priorizadas con gestión anual para su conservación.</t>
  </si>
  <si>
    <t xml:space="preserve">No. de proyectos de especies  de importancia económica y ecológica ejecutados. </t>
  </si>
  <si>
    <t>No. De corregimientos con sistemas de tratamiento de aguas residuales optimizados.</t>
  </si>
  <si>
    <t>% de Rellenos Sanitarios de Seguridad con Seguimiento.</t>
  </si>
  <si>
    <t>No de Reporte remitido al IDEAM, de acuerdo a lo establecido en la resolución 1362 de 2007.</t>
  </si>
  <si>
    <t>% de empresas registradas como generadoras  y con seguimiento a través de la pagina Web.</t>
  </si>
  <si>
    <t>% de Rellenos Sanitarios con Seguimiento.</t>
  </si>
  <si>
    <t>No. Toneladas de residuos sólidos dispuestos adecuadamente.</t>
  </si>
  <si>
    <t>No. de municipios con asesoría y seguimiento  a los Plan de Gestión Integral de Residuos Sólidos - PGIRS  municipales anuales.</t>
  </si>
  <si>
    <t>No de Diseños del sistema de de vigilancia de calidad de aire.</t>
  </si>
  <si>
    <t>En virtud de la nueva normativa ambiental establecida en el Decreto 1640 de 2012, la CRA inicio el proceso para para la Formulación del Plan de Manejo del Acuifero de Sabanalarga, priorizado teniendo en cuenta que es uno de los de mayor tamaño del departamento.</t>
  </si>
  <si>
    <t>En cumplimiento de la directriz de lo establecido en la normatividad ambiental, la CRA inicio el proceso de priorización del Ordenamiento del Recurso Hídrico en el Departamento del Atlántico, en el marco de la política Nacional para la Gestión Integral del Recurso Hídrico.</t>
  </si>
  <si>
    <t>La CRA ha venido  desarrollando caracterizaciones fisicoquímicas, microbiológicas e hidrobiológicas a los principales humedales durante los años 2009, 2010, 2011 y 2012. Actualmente se trabaja en el reconocimiento de los puntos de monitoreo para el 2013.</t>
  </si>
  <si>
    <t>No de Monitoreos a la calidad del recurso hídrico del departamento.</t>
  </si>
  <si>
    <t>No de proyectos educativo-ambientales, que consideren la perspectiva de género.</t>
  </si>
  <si>
    <t>No de Campañas de cultura y Gobernanza del agua.</t>
  </si>
  <si>
    <t>No  de Campañas de uso eficiente y ahorro de agua.</t>
  </si>
  <si>
    <t>No de semilleros de investigación ambiental fortalecidos en los municipios.</t>
  </si>
  <si>
    <t>No. de proyectos  de los promotores ambientales apoyados en su implementación.</t>
  </si>
  <si>
    <t>No de Promotores Ambientales capacitados en Formulación de Proyectos Ambientales.</t>
  </si>
  <si>
    <t>No. de asambleas de la Red de promotores ambientales juveniles.</t>
  </si>
  <si>
    <t>PROGRAMA No 8.1. Control y Seguimiento Ambiental</t>
  </si>
  <si>
    <t>PROGRAMA 7.1. Estrategia de Implementación de la Política Nacional de Educación Ambiental</t>
  </si>
  <si>
    <t>PROGRAMA 7.2. Educación Ambiental en temas Prioritarios</t>
  </si>
  <si>
    <t xml:space="preserve">PROGRAMA 7.3. Participación Ciudadana </t>
  </si>
  <si>
    <t>% de Licencias Ambientales Otorgadas y con seguimiento anual.</t>
  </si>
  <si>
    <t>% de Permisos de Vertimientos Otorgadas y con seguimiento anual.</t>
  </si>
  <si>
    <t>% de Concesiones de Aguas  Otorgadas y con seguimiento anual.</t>
  </si>
  <si>
    <t>% de Aprovechamiento Forestal  Otorgadas y con seguimiento anual.</t>
  </si>
  <si>
    <t>% de Autorizaciones  Otorgadas y con seguimiento anual.</t>
  </si>
  <si>
    <t>No. De quejas atendidas/No de quejas recibidas.</t>
  </si>
  <si>
    <t>No de operativos de control al tráfico fijo y móvil en el área de jurisdicción de la CRA realizados/No de operativos de control al tráfico fijo y móvil en el área de jurisdicción de la CRA propuestos.</t>
  </si>
  <si>
    <t>No. De seguimientos realizados a las especies decomisadas en el área de jurisdicción de la CRA/No. De seguimientos propuestos a las especies decomisadas en el área de jurisdicción de la CRA.</t>
  </si>
  <si>
    <t>No de visitas de control a la actividad de Zocria.</t>
  </si>
  <si>
    <t>% de expediente Saneados.</t>
  </si>
  <si>
    <t>% de Sistemas de Información Actualizados o implementados.</t>
  </si>
  <si>
    <t xml:space="preserve">PROGRAMA No 8. 2. Sistema de Imformación Ambiental </t>
  </si>
  <si>
    <t>GESTIÓN EFECTUADA AÑO 2013</t>
  </si>
  <si>
    <t xml:space="preserve">PROGRAMA No 2.1. Ecosistemas marinos y costeros </t>
  </si>
  <si>
    <t>2.1.1 Elaboración del Plan de manejo de la Unidad Ambiental Costera (UAC)-Magdalena</t>
  </si>
  <si>
    <t xml:space="preserve">2.1.2 Conservación y restauración de Ecosistemas Marinos y Costeros </t>
  </si>
  <si>
    <t>No. de Estudios y Diseños de intervenciones en el ecosistema</t>
  </si>
  <si>
    <r>
      <t>No.</t>
    </r>
    <r>
      <rPr>
        <sz val="9"/>
        <color indexed="8"/>
        <rFont val="Arial"/>
        <family val="2"/>
      </rPr>
      <t xml:space="preserve"> de Ecosistemas marinos Costeros en procesos de Rehabilitación y Restauración.</t>
    </r>
  </si>
  <si>
    <t xml:space="preserve">2.1.4. Implementación y Seguimiento del Protocolo para Monitoreo de Playas </t>
  </si>
  <si>
    <t xml:space="preserve">2.1.5.Prevención, mitigación de la erosión costera </t>
  </si>
  <si>
    <t>No. de proyectos de construcción de estructuras y/o áreas formadas de playas.</t>
  </si>
  <si>
    <t xml:space="preserve">3.2.1. Elaborar Mapas de Vulnerabilidad </t>
  </si>
  <si>
    <t>4.1.3. Restauración ambiental forestal en el Departamento del Atlántico</t>
  </si>
  <si>
    <t>4.1.5. Proteccion y recuperación de bosques de manglar en el Departamento del Atlántico</t>
  </si>
  <si>
    <t xml:space="preserve">4.1.7. Seguimiento a las plantaciones reforestadas para llevar a cabo el control fitosanitario  y de incendio forestal </t>
  </si>
  <si>
    <t>FASE 1 y 2</t>
  </si>
  <si>
    <t>No. de proyectos ecoturísticos Promovidos.</t>
  </si>
  <si>
    <t>No de Actualizaciones del Plan Departamental  de Residuos Peligrosos.</t>
  </si>
  <si>
    <t>No. informe de Seguimiento al proyecto "Obras de recuperación a los sistemas de tratamiento del sur del Departamento afectados por el fenómeno de la niña de 2010"</t>
  </si>
  <si>
    <t>6.1.3. Elaboracion  de Planes de contingencia por contaminacion atmosferica en el departamento</t>
  </si>
  <si>
    <t>PROGRAMA No 6.2. Descontaminación por Ruido en el Departamento del Atlántico</t>
  </si>
  <si>
    <t>6.2,1 Realización de los mapas de ruido para los Municipios de Soledad y Malambo</t>
  </si>
  <si>
    <t>PROGRAMA No 6,3. Protección de la Capa de Ozono</t>
  </si>
  <si>
    <t>6.3.1. Elaboración de un plan para la reducción del consumo HCFC y todos los elementos que puedan afectarla.</t>
  </si>
  <si>
    <t>PROGRAMA No 6.4. Negocios Verdes y Sostenibles</t>
  </si>
  <si>
    <t>6.4.1 Biocomercio</t>
  </si>
  <si>
    <t>6.5.1. Formulacion e Implementacion de proyectos de ecoturismo en el departamento del Atlantico</t>
  </si>
  <si>
    <t>No. de Proyectos de PML asesorados y/o apoyados técnicamente  para su implementación.</t>
  </si>
  <si>
    <t>No de municipios asesorados para la conformación y funcionamiento de los Comité Técnico Interinstitucional de Educación Ambiental (CIDEA )</t>
  </si>
  <si>
    <t xml:space="preserve">No. de  Proyectos Ciudadanos de Educación Ambiental (PROCEDAs) asesorados y/o apoyados técnicamente para su implementación. </t>
  </si>
  <si>
    <t>No. de asesoría  y/o apoyos técnicos a los Proyectos Ambientales Universitarios (PRAU)  para su implementación.</t>
  </si>
  <si>
    <t>No de funcionarios y servidores públicos capacitados en la temática de la Gestión del Riesgo.</t>
  </si>
  <si>
    <t xml:space="preserve">No de proyectos de educación ambiental elaborados y/o implementados desde los  Consejos departamentales, distritales y municipales para la gestión del riesgo. </t>
  </si>
  <si>
    <t>Conformación de la  red departamental de jóvenes promotores ambientales.</t>
  </si>
  <si>
    <t>No. de capacitaciones realizadas a la Red de  jóvenes promotores.</t>
  </si>
  <si>
    <r>
      <t>No. de proyectos de la</t>
    </r>
    <r>
      <rPr>
        <i/>
        <sz val="9"/>
        <rFont val="Arial"/>
        <family val="2"/>
      </rPr>
      <t xml:space="preserve"> </t>
    </r>
    <r>
      <rPr>
        <sz val="9"/>
        <rFont val="Arial"/>
        <family val="2"/>
      </rPr>
      <t xml:space="preserve">Red de Promotores Ambientales apoyados en su elaboración y/o implementación. </t>
    </r>
  </si>
  <si>
    <t>No de eventos (Encuentros de semilleros departamentales, regionales, nacionales o internacionales), para el intercambio de experiencias.</t>
  </si>
  <si>
    <t>No de difusiones del programa de semilleros ambientales.</t>
  </si>
  <si>
    <t>No de eventos de formación conceptual de los grupos de comunicadores sociales, periodistas y publicistas ambientalistas.</t>
  </si>
  <si>
    <t>7.1.6. Inclusión de la perspectiva de género en la educación ambiental</t>
  </si>
  <si>
    <t>7.2.1. Educación Ambiental  para la adaptación al cambio climático</t>
  </si>
  <si>
    <t>7.2.2 Educación ambiental para el fomento de buenas prácticas Mineras.</t>
  </si>
  <si>
    <t>7.2.3. Educación ambiental para el Manejo Integral de Residuos Sólidos Peligrosos y Residuos posconsumo de aparatos eléctricos y electrónicos (RAEE).</t>
  </si>
  <si>
    <t>No de proyectos de educación ambiental formulados e implementados para el manejo adecuado de los residuos peligrosos y REAA.</t>
  </si>
  <si>
    <t>No. de proyectos ambientales de ONGs  apoyados por la CRA en su implementación.</t>
  </si>
  <si>
    <t xml:space="preserve">7.3.3 Conformación de Consejo de Cuenca </t>
  </si>
  <si>
    <t>7.3.4 Formación en participación comunitaria, derechos humanos y cuidado ambiental dirigido a las mujeres del departamento del Atlántico.</t>
  </si>
  <si>
    <t>Presupuesto
Comprometido 2013</t>
  </si>
  <si>
    <t>% PROMOMEDIO DE AVANCE EJE ESTRATÉGICO (2013)</t>
  </si>
  <si>
    <t>%  DE AVANCE POR PROGRAMA 2013</t>
  </si>
  <si>
    <t>No de mujeres sensibilizadas en la temática de Sostenibilidad Ambiental desde la perspectiva de género.</t>
  </si>
  <si>
    <t>8.1.5 Saneamiento de expedientes con tramite ambiental</t>
  </si>
  <si>
    <t>8.2.1 Optimización de la Infraestructura de  Hardware y Software</t>
  </si>
  <si>
    <t>% de implementación de Vital - VENTANILLA UNICA.</t>
  </si>
  <si>
    <t>No. de Mantenimiento de Vital - VENTANILLA UNICA.</t>
  </si>
  <si>
    <t>8 MB</t>
  </si>
  <si>
    <t>8.2.2 Implementación del Sistema de Información Ambiental</t>
  </si>
  <si>
    <t>% de Articulación del SIG con el sistema de información Ambiental.</t>
  </si>
  <si>
    <t>8.3.1 Formulacion de Plan de Gestion ambiental Regional</t>
  </si>
  <si>
    <t>No pautas institucionales transmitidas en medios masivos de comunicación, con fines promocionales  o de concientización ambiental a los diferentes públicos</t>
  </si>
  <si>
    <t>N.A.</t>
  </si>
  <si>
    <t>% de numerales de la norma NTCGP 1000 Implementados - No Incluye exclusiones (Cantidad de numerales implementados / Cantidad de numerales)</t>
  </si>
  <si>
    <t>% de numerales de la norma ISO 14000 Implementados - No Incluye exclusiones (Cantidad de numerales implementados / Cantidad de numerales)</t>
  </si>
  <si>
    <t>% de numerales de la norma OSHAS 18000 Implementados - No Incluye exclusiones (Cantidad de numerales implementados / Cantidad de numerales)</t>
  </si>
  <si>
    <t>8,6,2 Estudio de carga Laboral</t>
  </si>
  <si>
    <t>2,1,3 Prevenir, reducir y controlar las fuentes terrestres y Marinas de Contaminación al Mar</t>
  </si>
  <si>
    <t>PROGRAMA 5.1 Manejo Integral de Residuos Sólidos</t>
  </si>
  <si>
    <t>5.1.1. Asesoría, asistencia técnica y Seguimiento a la implementación de los 22 PGIRS municipales</t>
  </si>
  <si>
    <t>5.1.2. Gestión Integral de Residuos o desechos Peligrosos</t>
  </si>
  <si>
    <t>No de Estrategias Implementadas, en el marco del Plan Departamental de Residuos Peligrosos.</t>
  </si>
  <si>
    <t>% de seguimiento a empresas que cuenten con equipos y desechos que consisten, contienen o están contaminados con bifenilos policlorados (PCB)</t>
  </si>
  <si>
    <t>6.6.1 Estrategias de producción mas limpia PML para potenciar la conservación del medio ambiente, en el contexto del desarrollo de sectores productivos competitivos con alto componente ambiental.</t>
  </si>
  <si>
    <t>Programa 4.2. Conservación de la biodiversidad en el Departamento del Atlántico</t>
  </si>
  <si>
    <t>4.2.1 Aéreas protegidas en el Departamento del Atlántico, para conservar el patrimonio natural, cultural y paisajístico a través de la administración de áreas prioritarias estratégicas.</t>
  </si>
  <si>
    <t xml:space="preserve">% de proyectos ejecutados anualmente de los  objetos de conservación identificados en los planes de manejo en las áreas declaradas. </t>
  </si>
  <si>
    <t>%  de proyectos ejecutados de los propuestos por las mesas de trabajo de acuerdo a los Planes de Acción de los sistemas de áreas protegidas (Sidap, Silap, SIRAP).</t>
  </si>
  <si>
    <t xml:space="preserve">4.2.2 Consolidación del portafolio departamental que incluya la identificación y definición de áreas como base para su conservación </t>
  </si>
  <si>
    <t>EJE ESTRATEGICO No 5. :  SANEAMIENTO BÁSICO</t>
  </si>
  <si>
    <t>6.2.2 Establecimiento y ejecución de Planes de descontaminación por ruido para Soledad y Malambo</t>
  </si>
  <si>
    <t>6.2.3 Evaluación, seguimiento y control a ruido ambiental</t>
  </si>
  <si>
    <t>PROGRAMA 6.7. Adecuación de Espacios ambientales</t>
  </si>
  <si>
    <t>6.7.1 Adecuación paisajística y ambiental en los municipios</t>
  </si>
  <si>
    <t>PROGRAMA 6.8.  Gestión para la prevención del riesgo</t>
  </si>
  <si>
    <t>6.8.1 Realizar estudios y obras para la reducción de la vulnerabilidad ante eventos de inundación y remoción en masa.</t>
  </si>
  <si>
    <t>7.1.1 Fortalecimiento de los CIDEA, PROCEDA, PRAE, PRAU en el Departamento del Atlántico.</t>
  </si>
  <si>
    <t>No. de Proyectos Ambientales Escolares (PRAE) asesorados  y/o apoyados técnicamente  para su implementación.</t>
  </si>
  <si>
    <t>7.1.2. Educación Ambiental para la Gestión del riesgo.</t>
  </si>
  <si>
    <t>No de instituciones educativas asesoradas para la formulación de los Planes Escolares de Gestión del Riesgo.</t>
  </si>
  <si>
    <t xml:space="preserve">7.1.3 Promoción y fortalecimiento de la promotoría ambiental comunitaria  </t>
  </si>
  <si>
    <t>PROYECTO</t>
  </si>
  <si>
    <t>INDICADOR</t>
  </si>
  <si>
    <t>PROGRAMA 1.1 : Planificación y Ordenamiento de cuencas</t>
  </si>
  <si>
    <t xml:space="preserve">1.1.1 Ajuste y Reformulación de los Planes de Ordenación y Manejo de Cuencas en la jurisdicción de la CRA </t>
  </si>
  <si>
    <t xml:space="preserve">1.2.6 Monitoreo de la calidad del recurso hídrico del Departamento del Atlántico </t>
  </si>
  <si>
    <t>1.2.7 Evaluación, Seguimiento y Control de los Planes de Saneamiento y Manejo de Vertimientos-PSMV</t>
  </si>
  <si>
    <t>PROGRAMA 1.3 Conservación de la integridad ecológica y la biodiversidad de los humedales</t>
  </si>
  <si>
    <t>1.3.1 Recuperación del Embalse El Guajaro como Ecorregion Estratégica</t>
  </si>
  <si>
    <t>1.3.3 Obras de mejoramiento ambiental a los humedales del Distrito de Barranquilla</t>
  </si>
  <si>
    <t>2.1.6 Seguimiento y Monitoreo del de Especies Exóticas Invasoras Marinas de alto riesgo</t>
  </si>
  <si>
    <t>EJE ESTRATEGICO No 3 : ORDENAMIENTO AMBIENTAL</t>
  </si>
  <si>
    <t>3.1.1 Acompañar técnicamente a los municipios en el proceso de revisión y ajuste de POT´S, EOT´S y Planes Parciales</t>
  </si>
  <si>
    <t xml:space="preserve">3.2.1 Elaborar Mapas de Vulnerabilidad </t>
  </si>
  <si>
    <t>No de Promotores Ambientales capacitados en Gestión del Riesgo</t>
  </si>
  <si>
    <t>7.1.4. Impulso a los semilleros ambientales para el conocimiento de la realidad ambiental del Departamento del Atlántico.</t>
  </si>
  <si>
    <t xml:space="preserve">7.1.5. Estrategia de comunicación en asuntos ambientales </t>
  </si>
  <si>
    <t xml:space="preserve">7.1.7, Promoción y fortalecimiento del Servicio Militar Ambiental </t>
  </si>
  <si>
    <t xml:space="preserve">No. de talleres o eventos de capacitación para el fortalecimiento de la gestión ambiental dirigido a autoridades del orden público. </t>
  </si>
  <si>
    <t>7.3.1. Fortalecimiento y apoyo a la gestión de las organizaciones sociales y ONG's ambientalistas del Departamento.</t>
  </si>
  <si>
    <t>7.3.2. Formulación de la política de conocimiento tradicional de la etnia Mokaná.</t>
  </si>
  <si>
    <t>EJE ESTRATEGICO No 8 : FORTALECIMIENTO INSTITUCIONAL</t>
  </si>
  <si>
    <t xml:space="preserve">8.1.2. Fortalecimiento de los centros de reacción inmediata </t>
  </si>
  <si>
    <t>% de empresas Industriales con seguimiento al manejo de residuos peligrosos.</t>
  </si>
  <si>
    <t>% de Seguimiento a los generadores de residuos peligrosos (EDS Y ENTIDADES DE SALUD)</t>
  </si>
  <si>
    <t>8.1.1. Evaluación y seguimiento de  Támites Ambientales (Concesiones, Vertimientos, Aprovechamiento Forestal, Licencias, Autorizaciones y otros instrumentos de Control)</t>
  </si>
  <si>
    <t>8.6.1. Programas de capacitación y bienestar social al recurso humano de la CRA.</t>
  </si>
  <si>
    <t>8.7.1. Defensa de Intereses Corporativos</t>
  </si>
  <si>
    <t>8.8.1. Modernización y Optimización de la infraestructura física y mobiliaria de la Sede</t>
  </si>
  <si>
    <t>No. de mantenimiento y/o Adecuaciones a la sede</t>
  </si>
  <si>
    <t>4.2.3 Conservación y manejo sostenible de la biodiversidad (bosque, fauna y flora), con especie amenazada y de importancia económica y/o ecológicas en la jurisdicción de la CRA.</t>
  </si>
  <si>
    <t>No. de mapas de vulnerabilidad elaborados. (Erosión, incendio Forestales, inundación, remoción de masa, sismicidad)</t>
  </si>
  <si>
    <t>4.1.4 Arborización de centros poblados</t>
  </si>
  <si>
    <t>8.1.3. Control al tráfico fijo y móvil de las especies de fauna y flora silvestres en el área de jurisdicción de la Corporación Autónoma Regional del Atlántico</t>
  </si>
  <si>
    <t>8.1.4. control y vigilancia a la actividad Zoocria- cites</t>
  </si>
  <si>
    <t>No. Equipos Adquiridos de última Tecnología.</t>
  </si>
  <si>
    <t>No. Capacidad en MB de acceso del canal de Internet.</t>
  </si>
  <si>
    <t>% de Renovación y Licenciamiento de Software Base; software de Aplicación, Herramientas de Desarrollo y Base de Datos.</t>
  </si>
  <si>
    <t>8.3.2 Fortalecimiento del Banco de Proyectos</t>
  </si>
  <si>
    <t>8.4.1 Fortalecimiento de la Imagen Institucional</t>
  </si>
  <si>
    <t xml:space="preserve"> 3.2.2 Apoyar Técnicamente a los municipios del Departamento en el conocimiento y reducción del riesgo en el marco de los Nodos de Cambio Climáticos</t>
  </si>
  <si>
    <t>3.2.3 Apoyar Técnicamente en la Comisión Departamental de  Prevención y  Mitigación de Incendios Forestales.</t>
  </si>
  <si>
    <t>% Participaciones efectivas de acuerdo a las convocatorias de la Comisión Departamental para la prevención y mitigación de incendios forestales.</t>
  </si>
  <si>
    <t xml:space="preserve">EJE ESTRATEGICO No 4. : BOSQUES BIODIVERSIDAD Y SERVICIOS  ECOSISTEMICO </t>
  </si>
  <si>
    <t>8.5.1. Sistema de Gestión Integral</t>
  </si>
  <si>
    <t xml:space="preserve">No de redacciones periodísticas realizadas y publicadas (Prensa, Pagina web, chat, etc.) </t>
  </si>
  <si>
    <t>EJE ESTRATEGICO No 7 : EDUCACION AMBIENTAL Y PARTICIPACION CIUDADANA EN EL DEPARTAMENTO DEL ATLANTICO</t>
  </si>
  <si>
    <t>PROGRAMA 5.2 Saneamiento Ambiental del  Humedales del Departamento del Atlántico</t>
  </si>
  <si>
    <t>5.2.1. Construcción de obras civiles componentes del sistema de manejo de aguas residuales, canalización y limpieza de arroyos, en el municipio de Soledad.</t>
  </si>
  <si>
    <t>No. de Informe de Seguimiento al proyecto "Ejecución de las obras de canalización, ampliación y optimización de la infraestructura de Saneamiento Básico y Ambiental del Municipio de Soledad, dentro del plan de Saneamiento Ambiental para el municipio de Soledad"</t>
  </si>
  <si>
    <t>5.2.2. Construcción de obras civiles y componentes del sistema de manejo de aguas residuales</t>
  </si>
  <si>
    <t>No. de Informe de Seguimiento al proyecto "Ejecución de las obras de Saneamiento Ambiental de los humedales de la Zona Nor-oriental"</t>
  </si>
  <si>
    <t>No. de informe de Seguimiento al proyecto "Ejecución de las obras de recuperación ambiental de los humedales y cuerpos de agua de la zona del canal del dique – dpto del Atlántico"</t>
  </si>
  <si>
    <t>PROGRAMA 6.1. Prevención y Control de la Contaminación del Aire para el Departamento del Atlántico</t>
  </si>
  <si>
    <t>6.1.1 Operación del Sistema de Vigilancia de Calidad de Aire-SVCA y alimentación del Subsistema de Información de Calidad del Aire-SISAIRE</t>
  </si>
  <si>
    <t>6.1.2. Evaluación, seguimiento y control de emisiones atmosféricas</t>
  </si>
  <si>
    <t>No de proyectos de Producción agrícola, pecuaria, piscícolas o de la biodiversidad nativa apoyados.</t>
  </si>
  <si>
    <t>PROGRAMA 6.6. Producción mas Limpias</t>
  </si>
  <si>
    <t>% de Aprobación de los Planes de Uso Eficiente y Ahorro del Agua</t>
  </si>
  <si>
    <t>1.2.3 Uso Eficiente y Sostenible del Agua</t>
  </si>
  <si>
    <t>EJE ESTRATEGICO No 6. : ASUNTOS AMBIENTALES SECTORIALES Y URBANA</t>
  </si>
  <si>
    <t>PORCENTAJES DE EJECUCION POR EJE ESTRATÉGICO 2013</t>
  </si>
  <si>
    <t>%  DE AVANCE DE GESTION 2013</t>
  </si>
  <si>
    <t>META 2013</t>
  </si>
  <si>
    <t>No. de Hectáreas del territorio de las cuencas hidrográficas reformulados bajo el nuevo esquema legal.</t>
  </si>
  <si>
    <t>No. de Hectáreas del territorio de las cuencas hidrográficas ajustadas bajo el nuevo esquema legal.</t>
  </si>
  <si>
    <t>1.2.2. Definición de ronda hídrica de los cuerpos de agua del departamento del Atlántico</t>
  </si>
  <si>
    <t>No de Planes de Manejo Ambiental de Acuíferos elaborado</t>
  </si>
  <si>
    <t>1.2.4. Implementación del programa de legalización y registro de usuarios del Recurso Hídrico</t>
  </si>
  <si>
    <t xml:space="preserve">% de registros de usuarios del recurso hídrico- RURH (Captación) </t>
  </si>
  <si>
    <t xml:space="preserve">% de registros de usuarios del recurso hídrico- RURH (Vertimiento) </t>
  </si>
  <si>
    <t xml:space="preserve">1.2.5. Formulacion e implementacion de los Planes de Ordenamiento del Recurso Hidrico </t>
  </si>
  <si>
    <t>No aplica para esta Vigencia</t>
  </si>
  <si>
    <t xml:space="preserve"> Matriz Consolidado Seguimiento Plan de Acción.</t>
  </si>
  <si>
    <t>VoBo: Alberto Escolar  Vega- Director General</t>
  </si>
  <si>
    <t>% de Conceptos Realizados con relación a las solicitudes recibidas en el área costera.</t>
  </si>
  <si>
    <t>No de estaciones operando en el Departamento del Atlántico.</t>
  </si>
  <si>
    <t>% de información cargada al sistema anualmente.</t>
  </si>
  <si>
    <t>% de seguimiento a los usuarios que cuentan con emisiones atmosféricas.</t>
  </si>
  <si>
    <t>No de planes de contingencia por contaminación atmosférica elaborados.</t>
  </si>
  <si>
    <t>No de Municipio con mapas de ruido Diurno y nocturno elaborados.</t>
  </si>
  <si>
    <t>No. de municipios con planes de descontaminación por ruido elaborados.</t>
  </si>
  <si>
    <t>% de implementación de los planes de descontaminación por Ruido.</t>
  </si>
  <si>
    <t>% de mediciones de ruido ambiental realizadas.</t>
  </si>
  <si>
    <t>No. de planes apoyados para la reducción del consumo de HCFC.</t>
  </si>
  <si>
    <t>No de proyectos de aprovechamiento sostenible de especies maderables apoyados.</t>
  </si>
  <si>
    <t>No de proyectos de aprovechamiento de especies provenientes del medio natural apoyados.</t>
  </si>
  <si>
    <t>No de proyectos de ecoturismo formulados.</t>
  </si>
  <si>
    <t>No de proyectos de ecoturismo implementados.</t>
  </si>
  <si>
    <t>No de convenios de producción más limpia elaborados con los sectores productivos.</t>
  </si>
  <si>
    <t>% de seguimientos a los convenios de PML.</t>
  </si>
  <si>
    <t>No de estudios realizados de valoración económica e incentivos para el control de la contaminación.</t>
  </si>
  <si>
    <t>No. de áreas adecuadas paisajística y ambientalmente en los municipios.</t>
  </si>
  <si>
    <t>No. de estudios realizados para la reducción de la vulnerabilidad ante eventos de inundación.</t>
  </si>
  <si>
    <t>ml Intervenidos para el control de inundaciones.</t>
  </si>
  <si>
    <t>No de Estudios realizados para la reducción de la vulnerabilidad ante eventos de remoción en masa.</t>
  </si>
  <si>
    <t>No. de obras para la reducción de la vulnerabilidad ante eventos de remoción en masa.</t>
  </si>
  <si>
    <t>No de Consejos de Cuencas conformados .</t>
  </si>
  <si>
    <t>No de eventos, para el intercambio de experiencias, que cuenten con la participación de la comunidad Mokaná.</t>
  </si>
  <si>
    <t xml:space="preserve">No. de proyectos de educación ambiental formulados e implementados para la protección del conocimiento tradicional. </t>
  </si>
  <si>
    <t>No. de Investigaciones sobre  la protección del conocimiento tradicional ambiental de la étnia Mokaná.</t>
  </si>
  <si>
    <t>Capacitación a mineros en temas ambientales.</t>
  </si>
  <si>
    <t>No de proyectos de Educación Ambiental en la temática de Cambio Climático.</t>
  </si>
  <si>
    <t>A la fecha se encuentra contratado el mantenimiento de las  cuatrocientas veinte cinco (425) hectáreas en el municipio de Repelón.</t>
  </si>
  <si>
    <t>Se adelanta Gestión para desarrollar la estabilización de la Ciénaga de Mallorquín. Seguidamente, se vienen adelantando las acciones para la definición de la Ronda Hídrica de la Ciénaga de Mallorquín y la formulación del Plan de Manejo de Manglares del Departamento. Teniendo en cuenta las seiscientas cincuenta hectáreas que para el año 2010 se erosionaron. De otra parte, se ha venido aunando esfuerzos para recupera a mediano y largo plazo dicha ciénaga y aumentar el ecosistema estratégico para el Departamento.</t>
  </si>
  <si>
    <t>Gracias a la identificación y priorización se ha trabajado en la declaratoria de áreas como es el caso de Luriza en el municipio de Usiacurí con 837,17 hectáreas y los Rosales en el municipio de Luruaco con 1304,5 hectáreas.  Desde la perspectiva de conservación se  dará la realización de un portafolio actualizado y se realizaron mesas de trabajo locales en seis (06) municipios del Departamento del Atlántico. Se practicarán visitas para identificar nuevas áreas de conservación.</t>
  </si>
  <si>
    <t xml:space="preserve">Se dara inicio al Proyecto de PML, para el manejo integral de residuos solidos mediante un programa de reciclaje de papel en las empresas, con el apoyo de FENALCO. De otra parte, se hace seguimiento a los convenios de Produccion Mas Limpia con las EDS,  granjas avícolas, curtiembres y camaroneras. </t>
  </si>
  <si>
    <t xml:space="preserve">La Corporación teniendo en cuenta  la temática de la Gestión del Riesgo se capacitó a los funcionarios y servidores públicos. Además  se inicio un prgrama de educación y sensibilización de los líderes y funcionaros de los Municipios del Departamento del Atlántico en el reconocimiento del riesgo de desastres asociados a los recursos naturales y a factores Tecnológicos.
Para la implementación de los Planes Escolares sobre la Gestión del Riesgo, se definieron las acciones para la asesoría a quince (15) instituciones educativas del Departamento del Atlántico.
</t>
  </si>
  <si>
    <t>En el Reconocimiento de esta étnia, la Corporación ha definido las acciones para desarrollar de manera asertiva y eficiente la incursión de los Mokaná en el escenario departamental.  Del análisis situacional depende la escogencia e implementación de un mecanismo efectivo para el desarrollo de este proyecto.</t>
  </si>
  <si>
    <t>No. de Sistemas de información para los procesos de la entidad Implementados y/o desarrollos.</t>
  </si>
  <si>
    <t>% de mantenimientos de La infraestructura tecnológica.</t>
  </si>
  <si>
    <t>% de Implementación del GeoPortal en Línea.</t>
  </si>
  <si>
    <t>No.  de documento formulado.</t>
  </si>
  <si>
    <t>PROGRAMA No 8.3.  Banco de Proyectos</t>
  </si>
  <si>
    <t>% de Proyectos inscritos en el Banco.</t>
  </si>
  <si>
    <t>% de Proyectos evaluados  en el Banco.</t>
  </si>
  <si>
    <t>PROGRAMA No 8.4. Comunicaciones</t>
  </si>
  <si>
    <t xml:space="preserve">PROGRAMA No 8. 5.  Gestión de la Calidad y Meci </t>
  </si>
  <si>
    <t xml:space="preserve">PROGRAMA No 8.6. Bienestar del Recurso Humano </t>
  </si>
  <si>
    <t>No. de ciclos de auditoría interna realizados.</t>
  </si>
  <si>
    <t>No. de Mapas de Riesgos ajustados de acuerdo con los lineamientos del estatuto anticorrupción.</t>
  </si>
  <si>
    <t>% de elementos del sistema de control interno implementados.</t>
  </si>
  <si>
    <t>No. de Capacitaciones realizadas.</t>
  </si>
  <si>
    <t>No. de actividades de bienestar social.</t>
  </si>
  <si>
    <t>No. de estudios realizados.</t>
  </si>
  <si>
    <t>% de procesos atendidos judicialmente.</t>
  </si>
  <si>
    <t xml:space="preserve">PROGRAMA No 8.7. Defensa de Intereses Corporativos </t>
  </si>
  <si>
    <t>PROGRAMA No 8.8. Infraestructura Física y Mobiliario de la C.R.A</t>
  </si>
  <si>
    <t>Se prevee la realización del Mapa para el segundo semestre del año, contando con la asignación de los recursos.</t>
  </si>
  <si>
    <t>Se realizó un taller dirigidos a las autoridades de control del orden público capacitando a quince (15) funcionarios del orden público de la Policía de Malambo.</t>
  </si>
  <si>
    <t>Se viene avanzando en la implementación del proyecto, mediante la firma de Convenio.</t>
  </si>
  <si>
    <t>Se iniciaron los primeros contactos para la conformación de la Red de mujeres en Campo de la Cruz, Suan y Santa Lucia, Manatí y Candelaria. Con el fin de proveer recuso humano sensibilizado como apoyo en la búsqueda de soluciones ambiental en la equidad de género.  Está en proceso de conformación la red de mujeres.</t>
  </si>
  <si>
    <t xml:space="preserve">El mantenimiento de los intereses de la entidad, está bajo la supervisión y organización de los apoderados que representan la corporación en todas las diligencias judiciales. Han allegado cuarenta y ocho (48) en totalidad. </t>
  </si>
  <si>
    <t xml:space="preserve">
El grupo de calidad ha venido realizando las siguientes actividades con el fin de garantizar la integridad del sistema: 
• Se han procesado 44 solicitudes de cambio enviadas por los funcionarios de los procesos que posee la entidad.
• Se han realizado tres retroalimentaciones y más de cinco jornadas lúdicas con cada uno de los funcionarios de la entidad.
• La entidad posee un sistema documental el cual es consultado a través del intranet de la corporación y se encuentra en permanente actualización.
• Se actualizaron los cuadros de mando de indicadores, para poder así realizar la medición de los procesos.
• En este momento se encuentra en un grado de avance de aproximadamente el 75%. Es importante aclarar que este es un proyecto que requiere la participación de toda la entidad.
Se realizó el primer ciclo de Auditorías Interna de calidad, Auditando así los 15 Procesos pertenecientes al Mapa de Procesos de la Entidad. 
El Grupo de Calidad en conjunto con la oficina de control interno se encuentra actualmente trabajando en el ajuste del mapa de riesgos de corrupción y el plan anticorrupción.
A la fecha el grupo de calidad ha adelantado actividades del Sistema de Gestión de la Calidad, que han permitido a su vez cumplir con los elementos del Modelo Estándar de Control Interno, iniciando así la incorporación en la Intranet de la Entidad, de la documentación correspondiente a cada uno de los elementos y componentes del mecí.
Se vienen adelantando actividades para la implementación de los lineamientos de un sistema de gestión ambiental. 
Para dar inicio a la puesta en marcha del presente indicador no resulta importante resaltar que aun no se cuenta con los recursos para la implementación del sistema de seguridad industrial y salud ocupacional.
</t>
  </si>
  <si>
    <t>Entre el 1º y el 30 de Junio se han elaborado diez (10) comunicados de prensa sobre actividades misionales de la Corporación, donde se destacan los proyectos de la Corporación, publicados en los diarios ADN, El Heraldo y La Libertad, además de los medios de radio y televisión. Para dar un total de cincuenta y tres (53) comunicados, en lo que va corrido del 2013.</t>
  </si>
  <si>
    <t>Atención a 75 denuncias  ante presuntas infracciones ambientales, y expedición de catorce (14) inicios de Procedimientos sancionatorios y veintisiete (27) Autos de requerimientos de disposición de obligaciones ante denuncias ambientales presentadas en la entidad.</t>
  </si>
  <si>
    <t>EJE ESTRATÉGICO</t>
  </si>
  <si>
    <t>EJE ESTRATEGICO No 1 : RECURSOS HÍDRICO</t>
  </si>
  <si>
    <t>% de determinantes expedidas anualmente en zonas de conflictos.</t>
  </si>
  <si>
    <t xml:space="preserve">% de conceptos Realizados con relación a las solicitudes recibidas. </t>
  </si>
  <si>
    <t>PROGRAMA No 1.2.: Ordenación y Reglamentación del Recurso Hídrico</t>
  </si>
  <si>
    <t>1.2.1 Elaboración de Planes de Manejo Ambiental de Acuíferos</t>
  </si>
  <si>
    <t>No. de Hectáreas de cuerpos de agua con medidas de administración y manejo, definidas para la regulación hídrica en el Departamento.</t>
  </si>
  <si>
    <t>No Aplica para esta Vigencia.</t>
  </si>
  <si>
    <t>% de informes semestrales presentados al MADS sobre el cumplimiento del Programa de Uso eficiente y Ahorro del Agua.</t>
  </si>
  <si>
    <t>No de Monitoreos a la calidad del recurso hídrico del Embalse.</t>
  </si>
  <si>
    <t>No de planes de manejo de humedales y definición de criterios de uso.</t>
  </si>
  <si>
    <t>No. de municipios con seguimiento de sus PSMV anualmente.</t>
  </si>
  <si>
    <t>No de proyectos de intervención en la hidrodinámica del Embalse ejecutados.</t>
  </si>
  <si>
    <t>No de mantenimiento de las compuertas Villa Rosa y el Porvenir.</t>
  </si>
  <si>
    <t>No. de Hectáreas de Ronda hídrica definida.</t>
  </si>
  <si>
    <t>No de estudios de capacidad de carga del embalse del Guajaro.</t>
  </si>
  <si>
    <t xml:space="preserve">Se inicio la gestión con entidades del Gobierno Nacional para la consecución de recursos económicos que permitan  complementar los diseños y las acciones que deben realizarse en el marco de la recuperación de la hidrodinámica del cuerpo de agua más grande del Departamento del Atlántico.
Así mismo, la CRA inicio el trabajo para la definición de la ronda hídrica del Embalse El Guajaro teniendo en cuenta la importancia que tiene este cuerpo de agua para el departamento. Por lo anterior se viene trabajando en la identificación de los criterios geomorfológicos, hidrológicos, hidráulicos, ecológicos y paisajísticos que ayuden a la delimitación de las zonas a preservación y restauración. Actualmente se trabaja en el reconocimiento de los puntos de monitoreo fisicoquímico, microbiológico e hidrobiológico para el 2013. 
</t>
  </si>
  <si>
    <t xml:space="preserve">Se inicio la identificacion de los puntos de conflicto en el nivel subsiguiente cienaga de Mallorquin para la expedicion de las correspondientes determinantes ambientales.
Dentro del número de hectáreas del territorio reformulados bajo el nuevo esquema legal, la CRA viene trabajando con recursos del Gobierno Holandes en el ajuste del POMCA del complejo de humedales de la Vertiente Occidental del Río Magdalena, del cual se elaboro el Diagnostico tecnico y se conformo el Consejo de cuenca como instrumento de participacion.
Se ha cumplido con la realización de la totalidad de los conceptos requeridos a la CRA relacionados con los Planes de Ordenación y manejo de cuencas hidrográficas de la jurisdicción.
</t>
  </si>
  <si>
    <t xml:space="preserve">La Corporación realizó acompañamiento a través de capacitaciones, visitas de orden técnico en todos los Municipios de Repelón, Piojo, Campo de la Cruz, Manatí, Santa Lucia,  del Departamento del Atlántico. Igualmente se realizó la revisión de cada uno de los planes parciales presentados a la CRA.
</t>
  </si>
  <si>
    <r>
      <t>Elaborado y Proyectado por:</t>
    </r>
    <r>
      <rPr>
        <sz val="7"/>
        <color indexed="8"/>
        <rFont val="Arial"/>
        <family val="2"/>
      </rPr>
      <t xml:space="preserve"> Isabel C. Riaños Donado- Contrato Nº 165/2013 y Carlos Cristancho Madero- Profesional Universitario</t>
    </r>
  </si>
  <si>
    <r>
      <t>Revisado:</t>
    </r>
    <r>
      <rPr>
        <sz val="7"/>
        <color indexed="8"/>
        <rFont val="Arial"/>
        <family val="2"/>
      </rPr>
      <t xml:space="preserve"> Germán Escaf Payares- Gerente de Planeación</t>
    </r>
  </si>
  <si>
    <t>No. de Planes de Manejo de las áreas de manglar en la Jurisdicción del Dpto del Atlco.</t>
  </si>
  <si>
    <t>4.1.2. Mantenimiento de las plantaciones protectoras reforestadas en las rondas hídricas de las micro cuencas de los arroyos Cabildo, Molinero, Pital, Matecaña y Aguada Grande en el Mpio de Sabanalarga, Dpto del Atlántico</t>
  </si>
  <si>
    <t>El proyecto de arborización y siembra se desarrolla para  los Municipios de Baranoa, Galapa, Sabanalarga, Repelón, Manatí, Santa Lucia y los corregimientos de Hibacharo y Palmar de Candelaria.</t>
  </si>
  <si>
    <t>4.1.1. Mantenimiento de las  hectáreas de plantaciones protectoras reforestadas en el Mpio de Repelón, Dpto del Atlántico.</t>
  </si>
  <si>
    <t>4.1.6. Plan de Ordenamiento Forestal del Dpto del Atlco</t>
  </si>
  <si>
    <t xml:space="preserve">En el cumplimiento de las funciones de evaluación y seguimiento ambiental se han desarrollado visitas técnicas a doce (12) Municipios del Departamento. Destacando el avance en los proyectos de erradicación de basureros y educación ambiental en los Municipios de Palmar de Varela y Malambo.
Se tiene programado la erradicación de basureros para el segundo semestre de la presente vigencia.
En seguimiento a los rellenos, se adelantaran visitas a el relleno el  Clavo (Palmar de Varela) y el relleno de Sabanalarga.
</t>
  </si>
  <si>
    <t>No de reuniones para el establecimiento y funcionamiento del CIDEA Dptal.</t>
  </si>
  <si>
    <t>Se relizó un convenio de asociación con una ONG para el desarrollo de un curso de capacitación de las ONG y promotores ambientales del departamento del Atlántico para el conocimiento y comprension de la nueva herramienta MGA "prosperidad para todos", con el fin de fortalecer los procesos de participación comunitaria a traves de la presentacion de proyectos ambientales dirigido a 130 ONG y promotores Ambientales del Dpto.</t>
  </si>
  <si>
    <t>No. De Centros de Valoración y Atención CAV de la C.R.A. construido, adecuado y puesto en funcionamiento/No. De Centros de Valoración y Atención CAV de la C.R.A. propuestos.</t>
  </si>
  <si>
    <t>La CRA en virtud de las  facultades conferidas en la Ley 99 de 1993 realiza control y seguimiento ambiental de los diferentes componentes naturales como agua, aire y suelo y demás actividades proyectos o factores que generen o puedan generar deterioro ambiental. En este sentido viene desarrollando  diferentes acciones a fin de fortalecer dicho proceso durante el primer Semestre de 2013 se han logrado los siguientes resultados. Seguimiento a (56) proyectos que cuentan con Concesiones de Agua. Seguimiento a  (42)  proyectos que cuentan con permiso de vertimientos líquidos. Seguimiento a (130) proyectos que cuentan con Planes o Documentos de Manejo Ambiental. Seguimiento a  (42) proyectos que cuentan con Licencia ambiental. Seguimiento  (10)  proyectos que cuentan con permisos de aprovechamiento forestal. * Evaluación de Dos (02) Licencias ambientales, Cinco  (5) Aprovechamiento forestal, trece (13) concesiones de Agua,  (03) tres permiso  de ocupación de cauce, doce (12)  permisos de vertimiento líquidos, (03) establecimiento de PMA, Cuatro (04) de Investigación científica y  Quince (15) de otras autorizaciones. Así mismo se ha negado una Licencia, cuatro (04)  permisos ambientales y una (01) autorización de aprovechamiento forestal.</t>
  </si>
  <si>
    <t>PORCENTAJE DE AVANCE</t>
  </si>
  <si>
    <t>PROMEDIO DEL EJE</t>
  </si>
  <si>
    <t xml:space="preserve">EJE ESTRATÉGICO No 1 
RECURSOS HÍDRICO </t>
  </si>
  <si>
    <t>EJE ESTRATÉGICO No 2 
ASUNTOS MARINOS, COSTEROS Y RECURSOS ACUÁTICOS</t>
  </si>
  <si>
    <t>EJE ESTRATÉGICO No 3 
ORDENAMIENTO AMBIENTAL</t>
  </si>
  <si>
    <t xml:space="preserve">EJE ESTRATÉGICO No 4 
BOSQUES BIODIVERSIDAD Y SERVICIOS  ECOSISTEMICO </t>
  </si>
  <si>
    <t>EJE ESTRATÉGICO No 5 
SANEAMIENTO BÁSICO</t>
  </si>
  <si>
    <t>EJE ESTRATÉGICO No 6  
ASUNTOS AMBIENTALES SECTORIALES Y URBANA</t>
  </si>
  <si>
    <t>NA</t>
  </si>
  <si>
    <t>PROGRAMA No 6.3. Protección de la Capa de Ozono</t>
  </si>
  <si>
    <t>PROGRAMA 6.5  Ecoturismo</t>
  </si>
  <si>
    <t>PROGRAMA 6.5.  Ecoturismo</t>
  </si>
  <si>
    <t>EJE ESTRATÉGICO No 7 
EDUCACION AMBIENTAL Y PARTICIPACIÓN CIUDADANA EN EL DEPARTAMENTO DEL ATLÁNTICO</t>
  </si>
  <si>
    <t>EJE ESTRATÉGICO No 8 
FORTALECIMIENTO INSTITUCIONAL</t>
  </si>
  <si>
    <t xml:space="preserve">PROMEDIO I SEMESTRE: </t>
  </si>
  <si>
    <t>La Corporación ha realizado los requerimientos a los usuarios de recurso hídrico convidándolos a presentar los respectivos Planes de Ahorro y Uso Eficiente del agua. Así mismo, fue presentado ante el Ministerio el informe semestral sobre el cumplimiento del Programa de Uso eficiente y ahorro del agua.</t>
  </si>
  <si>
    <t>Actualmente se tiene actualizado el registro de los usuarios de concesiones de agua vigentes en el departamento y se encuentran registrados en la plataforma del IDEAM cumpliendo con lo establecido en la norma. De otra parte, se adelanto el diagnóstico del registro de usuarios del recurso hídrico para vertimientos.</t>
  </si>
  <si>
    <t>En el marco de  seguimiento a los PSMV tenemos a: Baranoa, Campo de la Cruz, Galapa, Ponedera, Sabanagrande, Santa Lucia, Santo Tomas, Soledad y Suan. Para la fecha se suma Puerto Colombia y Barranquilla. Resaltando que el seguimiento al funcionamiento de las estaciones de impulsión en Barranquilla se desarrollará en el segundo semestre del año.</t>
  </si>
  <si>
    <r>
      <t xml:space="preserve">
La recuperación y protección ambiental en Distrito de Barranquilla, se han desarrollado mediante la revisión de los informes presentados por Foro Hídrico a la CRA. En cuanto a las obras; II Etapa optimización laguna de oxidación EDAR (Efluente al arroyo León), Obras de drenaje arroyo León autopista al mar (Cra 46) y Carretera Antigua a Puerto Colombia (Cra 51B),  Adecuación y definición de la sección hidráulica del cauce del arroyo, sin embargo se está a la espera para ejecutar el Tratamiento final de aguas del arroyo. El retiro de m</t>
    </r>
    <r>
      <rPr>
        <vertAlign val="superscript"/>
        <sz val="9"/>
        <color indexed="8"/>
        <rFont val="Arial"/>
        <family val="2"/>
      </rPr>
      <t>3</t>
    </r>
    <r>
      <rPr>
        <sz val="9"/>
        <color indexed="8"/>
        <rFont val="Arial"/>
        <family val="2"/>
      </rPr>
      <t xml:space="preserve"> sedimentarios, ha dado inicio de manera satisfactoria. 
</t>
    </r>
  </si>
  <si>
    <t>Teniendo en cuenta que la normatividad ambiental que reglamenta las UAC (Decreto 1120 de 2013) y las comisiones conjuntas es reciente, la CRA elaboró las cartas de intención dirigida a las autoridades ambientales que integrarían la comisión conjunta para la elaboración del POMIUAC y el proyecto de convenio interadministrativo que esta celebrarían. De otra parte, se encuentra en el proceso de definición de la necesidad para generar los insumos para el desarrollo de las fases 1 y 2 del POMIUAC y el establecimiento de la línea base para el diagnóstico del estado de los recursos marinos en el Departamento del Atlántico.</t>
  </si>
  <si>
    <t xml:space="preserve">Actualmente la CRA se encuentra realizando el diagnóstico inicial para la generación de los estudios y diseños de las intervenciones que podrían adelantarse para la conservación y restauración de los ecosistemas marinos y costeros. </t>
  </si>
  <si>
    <t>Se realizó la evaluación del Diagnóstico y Evaluación de la Calidad Ambiental Marina en el Caribe y Pacífico Colombiano.  Se realizaron los conceptos de acuerdo con las solicitudes recibidas.</t>
  </si>
  <si>
    <t>El Ministerio de Ambiente y Desarrollo Sostenible en conjunto de la  CRA, dieron a conocer el desarrollo de un curso sobre monitoreo de playas (parte teórica y práctica) en playas. . En cuanto a la consecución del equipo adecuado para el monitoreo se ha iniciado la cotización de los equipos sugeridos por el INVEMAR.</t>
  </si>
  <si>
    <t>Actualmente la CRA se encuentra realizando el diagnóstico inicial para la generación de los estudios y diseños para la prevención y mitigación de la erosión costera en el Departamento del Atlántico.</t>
  </si>
  <si>
    <t xml:space="preserve">Se realizó informe de las especies invasoras reportadas ante la CRA por la comunidad de pescadores de la zona costera del departamento. </t>
  </si>
  <si>
    <t xml:space="preserve">Se dio inicio a la elaboración de los mapas de vulnerabilidad por Erosión, Incendio Forestales, Inundación, Remoción de Masa y Sismicidad para los Municipios incluidos en la Cuenca de Mallorquín (Puerto Colombia, Barranquilla, Galapa, Baranoa y Tubará). </t>
  </si>
  <si>
    <t>La Corporación se encuentra realizando acompañamiento a los municipios a través de las reuniones y/o convocatorias realizadas por estos entes territoriales en el conocimiento y reducción del riesgo en el marco de los Nodos de Cambio Climáticos.</t>
  </si>
  <si>
    <t xml:space="preserve">Se vienen realizando las reuniones periódicas del Comité Técnico Departamental y con los campesinos de los municipios de Repelón y Sabanalarga tratando temas sobre la incidencia de Incendios Forestales. Evaluación a  los planes de Contingencia presentados por los Municipios de Soledad, Palmar de Varela, Luruaco, Baranoa, Usíacuri y Tubará. 
</t>
  </si>
  <si>
    <t>Se realizó la reposición de cuarenta (40) hectáreas y el mantenimiento de trescientos sesenta (360) hectáreas en las plantaciones protectoras reforestadas en las rondas hídricas de las microcuencas de los arroyos Cabildo, Molinero, Pital, Matecaña y Aguada Grande (Sabanalarga).</t>
  </si>
  <si>
    <t xml:space="preserve">Se identificó la necesidad y se encuentra en proceso de identificación de las zonas a ser reforestadas. El vivero ha generado la producción en  un cuarenta por ciento (40%) de plántulas para la reforestación y uso medicinal.
</t>
  </si>
  <si>
    <t>La Corporación a la fecha viene adelantando las acciones para la formulación del Plan de Manejo de Manglares del Departamento.</t>
  </si>
  <si>
    <t xml:space="preserve">Durante lo que va corrido del 2013, la Corporación ha desarrollado la Fase 1 de la Formulación del Plan de Ordenación Forestal que consiste en el diagnóstico de los ecosistemas forestales. </t>
  </si>
  <si>
    <t>Durante el primer semestre, la Corporación adelantó visitas a los predios susceptibles de amenaza por incendios forestales en plantaciones establecidas en Repelón, Piojo, Tubará y Sabanalarga, así mismo se han venido desarrollando reuniones con campesinos. Se continúa en función del  seguimiento y control en todos los municipios, verificación de los planes de contingencia de prevención de incendios forestales y comités de vigía municipales.</t>
  </si>
  <si>
    <t xml:space="preserve">Se cuenta a la fecha con el plan de manejo del área, El Palomar de Piojó;  y para la ejecución del mismo se crearon los insumos necesarios que darán paso a la aprobación en el Consejo Directivo. A la vez se realizó una visita de campo para hacer una evaluación ecológica rápida en el área. Se han realizado distintas mesas de trabajo para la declaratoria crítica a nivel municipal de las áreas protegidas en el Atlántico, para El Palomar. A través de una gestión realizada por la Corporación se obtuvieron los recursos financieros por parte de la gobernación del Atlántico para la adquisición de 90 Hectáreas, de la zona de conservación del Distrito de Manejo Integrado Luriza y se está realizando el protocolo administrativo para el traspaso de escrituras a la CRA. En el municipio de Usiacurí se inicio la ejecución de las acciones para la administración del área protegida. Con el proposito de darle continuidad a la implementación del plan de manejo ambiental del DMI Luriza, la CRA ha establecido objetivos y metas claras que permitan continuar apoyando al municipio de Usiacuri con esta area. Finalizado el primer proyecto de manejo en Luriza (Usiacurí) y los Rosales (Luruaco) se cumplió a satisfacción con los objetivos instaurados. De otra parte, se inicio la gestión para ejecutar el proyecto de restauración ecológica del bosque seco que sirve como proyecto sombrilla para el area en mención.
Asi mismo, se han realizado 11 mesas de trabajo en los municipios de Repelón, Puerto Colombia, Malambo, Luruaco, Piojó, Sabanagrande, Santo Tomás, Campo de la Cruz, Baranoa, Galapa, enfocadas en el sistema departamental de áreas protegidas fue identificar nuevos sitios de conservación en su municipio y proponer proyectos que ayuden a su conservación.
</t>
  </si>
  <si>
    <t xml:space="preserve">
El Desarrollo de una estrategia con la fundación proyecto Tití, llevo a  la conservación de la especie. A la vez se ha programado otro proyecto de conservación en Luriza y los Rosales, en cuanto a fauna para las  especies: Mono Aullador, Mono Titi; y en cuanto a flora: El Carreto, el Caracolí, el Guayacán y la Palma Amarga. Se recibió la inciativa para la conservación del Bosque seco. Se desarrolló el Proyecto Babillizaté de conservación de esta especie en siete (7) municipios del Departamento del Atlántico. La Corporación inicio acciones para la conservación de la Hicotea y la tortuga de rio en el municipio de Ponedera.  Se trabaja en la realización de un diagnóstico que permita la identificación de una ruta ecoturistica en el municipio de Tubará.
</t>
  </si>
  <si>
    <t xml:space="preserve">
Actualmente se viene adelantando el proceso de actualización del Plan Departamental de RESPEL. Se adelantaron requerimientos hacía la empresa Electricaribe, Transelca y Argos, para establecer las obligaciones ambientales en cuanto al manejo de los PCB.
Se han expedido (48) actuaciones administrativas estableciendo requerimientos orientados al adecuado manejo y tratamiento de los residuos peligrosos derivados de la actividad industrial.
Se han realizado 78 visitas a generadores del Sector Salud y  39 generadores de RESPEL del sector EDS, evaluando su estado y operación en el sistema de manejo y tratamiento de los residuos peligrosos que se derivan de sus operaciones. Así mismo,  a partir de dicha labor se han iniciado 34 procesos de investigación por presuntos incumplimientos sobre las obligaciones consagradas en cuanto al manejo de Residuos Peligrosos.
Se viene realizando seguimiento a  369 usuarios que se encuentran inscritos como generadores de residuos peligrosos en el Software de RESPEL operado por la entidad. A partir de dicho seguimiento se deberá enviar en el segundo semestre reporte al IDEAM.
Se han dispuesto seguimientos Ecosol y Tecniamsa. En cuanto al relleno los Pocitos el seguimiento ha determinado el cumplimiento a las disposiciones ambientales.
</t>
  </si>
  <si>
    <t xml:space="preserve">
Actualmente, se encuentra en ejecución las obras de la Estación de Bombeo El Porvenir (se finalizó la instalación de los micropilotes y se realizó la prueba de carga), línea de impulsión (se instalaron 615 ml de tubería de 648 ml) y obras sobre el canal Interceptor Arroyos Salao - Platanal (se iniciaron obras de canalización debajo del puente, de la entrada a Soledad 2000).
</t>
  </si>
  <si>
    <r>
      <t xml:space="preserve">En el seguimiento realizado por la CRA  a las obras de Saneamiento Ambiental de los humedales de la Zona Nororiental, se evidenció que actualmente se encuentran operando  los sistemas de tratamiento que se relacionan a continuación:
Municipio de Galapa: Laguna de estabilización (Tres módulos), Desarenador y Colectores.
Municipio de Baranoa: Estación de Bombeo de Aguas Residuales, Colectores, Línea de Impulsión y Laguna de Estabilización (Un módulo).
En el seguimiento realizado por la CRA en el 2013 se evidencia que en los municipios de Suan, Luruaco y Candelaria, las obras de rehabilitación de los sistemas de tratamiento de aguas residuales fueron ejecutados en un 100%. Así mismo se evidenció que se encuentran en ejecución la segunda fase de la Rehabilitación del sistema de tratamiento de aguas residuales del Municipio de Repelón y la segunda fase de la rehabilitación del sistema de tratamiento de aguas residuales del municipio de Manatí.
La Corporación se encuentra realizando la linea base de los sistemas de tratamiento de los municipios del sur del Departamento afectados por el fenómeno de la niña de 2010.
</t>
    </r>
    <r>
      <rPr>
        <sz val="9"/>
        <color indexed="8"/>
        <rFont val="Arial"/>
        <family val="2"/>
      </rPr>
      <t>El sistema de aguas residuales optimizadas se encuentra en trámite.</t>
    </r>
    <r>
      <rPr>
        <sz val="9"/>
        <color indexed="10"/>
        <rFont val="Arial"/>
        <family val="2"/>
      </rPr>
      <t xml:space="preserve">
</t>
    </r>
    <r>
      <rPr>
        <sz val="9"/>
        <color indexed="8"/>
        <rFont val="Arial"/>
        <family val="2"/>
      </rPr>
      <t xml:space="preserve">
</t>
    </r>
  </si>
  <si>
    <t xml:space="preserve">Se adelantó gestión con la Secretaria de Salud Departamental, con la finalidad de utilizar su red de monitoreo compuesta por nueve (09) equipos, localizadas en igual número municipios a fin de obtener resultados de las caracterizaciones de la calidad de aire del Departamento. </t>
  </si>
  <si>
    <t xml:space="preserve">
Se dio inicio a la gestión elaborando (5) informes técnicos de seguimiento a permisos de emisiones, (3) requerimientos y  (1) inicio de trámites.
</t>
  </si>
  <si>
    <t>Se han elaborado seis (6) conceptos técnicos de seguimiento a ruido. Han ingresado cinco (5) solicitudes, las cuales han  obtenido repuesta oportuna. Resaltando que se programarán las respectivas visitas de control una vez se haya obtenido el certificado de calibración que requieren los equipos de sonometría.</t>
  </si>
  <si>
    <t>Se iniciaron las acciones para la ejecucion de un proyecto para desarrollar actividades productivas de la parte acuícola.</t>
  </si>
  <si>
    <t>Mediante convenio  se formularon los proyectos ecoturisticos : 1º Fortalecimiento de la de la Actividad Ecoturistica en el Municipio de Usiacurí como estrategia para la conservación de ecosistemas y el desarrollo de la comunidad local, y el 2º Adecuación del sector de los corrales de San Luis en el Municipio de Tubará como estrategia para el desarrollo del ecoturismo con participación de la comunidad local.</t>
  </si>
  <si>
    <t>A la fecha se ha iniciado la conformacion de un equipo de trabajo que realice el desarrollo del diagnóstico.</t>
  </si>
  <si>
    <t>Se dio inicio al diseño de las estructuras hidráulicas y sistemas necesarios para disminuir la vulnerabilidad de la  zona ante eventos de inundación y formulación del Plan de Operación de las compuertas del complejo de humedales de Sabanagrande, Santo Tomas y Palmar de Varela.</t>
  </si>
  <si>
    <r>
      <t>En el 2013, se inició la ejecución de las siguientes obras: 
Construcción de 202 ml de cárcamo colector de aguas pluviales ubicado en las calles 27 y 27a con carrera 16a, en el Municipio de Baranoa - Atlántico.                                                       Se realizó convenio con el municipio de Sabanagrande cuyo objeto es la Canalización y limpieza de 200 ml de canal de aguas lluvias entre las carreras 5 y 2A a un lado de la carretera oriental, Departamento del Atlántico   
Construcción de 75 ml de muro de contención en el cauce del arroyo San Blas ubicado en la calle 10B con carrera 1C en el Municioipio de Malambo                                         
Adición de 105 ml Canalización del Arroyo San Juán en el sector del Barrio Yaguaro, en el Municipio de Tubará.
De igual manera la Corporación viene realizando seguimiento a las obras contratadas en el 2012 las cuales son:  
Canalización de 350 ml del arroyo el Encanto en el Municipio de Luruaco y limpieza de 700 ml del  Arroyo.                                                                                                                                           
Canalización de 260 ml del Arroyo San Juán en el sector del Barrio Yaguaro, en el Municipio de Tubará.   
Dragado (63.500 m</t>
    </r>
    <r>
      <rPr>
        <vertAlign val="superscript"/>
        <sz val="9"/>
        <color indexed="8"/>
        <rFont val="Arial"/>
        <family val="2"/>
      </rPr>
      <t>3</t>
    </r>
    <r>
      <rPr>
        <sz val="9"/>
        <color indexed="8"/>
        <rFont val="Arial"/>
        <family val="2"/>
      </rPr>
      <t xml:space="preserve"> de volumen) y mantenimiento de los caños Las Compañías y Los Tramposos dentro de la red de caños del Distrito de Barranquilla y retiro de macrófitas existentes en el espejo de aguas de estos hidrosistemas.</t>
    </r>
  </si>
  <si>
    <t>Se inició la contsruccion de 75 ml de muro de contención en el cauce del arroyo San Blas, ubicado en el municipio de Luruaco.</t>
  </si>
  <si>
    <t>Se adelantó gestión en la elaboración del estudio para la reduccion de la vulnerabilidad ante eventos de remoción de masa, que contiene la revisión y ajuste de la escala a 1:25.000 .</t>
  </si>
  <si>
    <t xml:space="preserve">El asesoramiento se ha iniciado para los veintidós (22) municipios, mediante la remisión de oficios, desarrollando capacitaciones a los actores del CIDEA, mesas de trabajo y socialización del proyecto. Seguidamente se relacionaron los primeros contactos para la socialización del CIDEA departamental. 
En virtud  de los proyectos que adelante el fortalecimiento del PROCEDAS y los PRAES se adelantó convenio con la Universidad Corpocesar  y  la ONG conservación de la naturaleza Caribe para asesorar e implementar el proyecto, en los Municipios de Campo de la Cruz, Ponedera, Luruaco, Malambo y Baranoa. La capacitación con apoyo del Ministerio cuya finalidad es desarrollar el asesoramiento en cuanto a los PRAU, se realizará en el segundo semestre. Se han realizado los primeros acercamientos con las Universidades a fin conocer el estado del arte en las instituciones.
</t>
  </si>
  <si>
    <t xml:space="preserve">La Corporación realizó un  evento de socialización en coordinación con el Ministerio de Ambiente, en el que se contó con la participación de 90 Jóvenes del Departamento, se definió realizar en el Departamento el evento nacional de la Conformación de la Red.
El desarrollo de la asamblea de Red de jóvenes promotores ambientales está previsto para el mes de Octubre. En este momento se adelanta la logística para llevar a cabo la realización  del evento.
Por otra parte se dio la socialización del proyecto en cuanto a la normativa y la forma en la cual se ha  ejecutado en otras partes de la Red, seguidamente los lineamentos para aclarar la forma a trabajar.
Teniendo en cuenta  la temática de la Gestión del Riesgo se capacitaron a los promotores ambientales. En resultado a la Capacitación, se formuló el primer proyecto  de los Promotores Ambientales para ser implementado.
</t>
  </si>
  <si>
    <t>Para el desarollo de este proyecto la CRA ha elaborado el documento de soporte para apoyar quince (15) grupos de investigación en la línea medio ambiental formados en las instituciones educativas oficiales de los municipios del Departamento del Atlántico, con la Universidad Simón Bolívar, a través del apoyo a programas de investigación propuestos por los mismos grupos, así como para realizar por lo menos un evento  (encuentro de semilleros, ferias de ciencia tecnología e innovación a nivel departamental, regional nacional o internacional) que promueva el intercambio de experiencia entre los semilleros de investigación del Departamento.</t>
  </si>
  <si>
    <t xml:space="preserve">Se adelanta gestión para el desarrollo del evento enfocado a los comunicadores sociales, periodistas y publicistas ambientalistas. Inmediatamente  se definieron las acciones el fortalecimiento conceptual en el tema de educación ambiental, y en el cual se  realizará campaña en trece (13) Municipios del Departamento a fin de promover el uso y ahorro eficiente del agua.
Se adelanta gestión con la finalidad de desarrollar la campaña de cultura y gobernanza del agua.
</t>
  </si>
  <si>
    <t xml:space="preserve">En calidad del Director general se ha dado paso a múltiples reuniones en los distintos municipios del departamento para escoger los proyectos que consideren la perspectiva de género;  en la temática de viveros comunitarios. </t>
  </si>
  <si>
    <t>Se desarrolló un proyecto de arborización, con la plantación de aproximadamente ciento sesenta (160) árboles frutales, en el corregimiento de Arroyo de Piedra - Luruaco.</t>
  </si>
  <si>
    <t xml:space="preserve">Se suscribió un convenio de asociación con el fin de realizar capacitaciones a ochenta (80) personas del sector minero de Luruaco y Repelón, en procura de la sensibilización y producción más limpia y sostenible. Se finalizó de manera Efectiva y de gran significancia. </t>
  </si>
  <si>
    <t>Se realizó la instalación del consejo de cuenca del Plan de ordenacion y manejo de la cuenca hidrografica del complejo de humedales de la vertiente occidental del Rio Magdalena.
Se escogieron los representantes de las alcaldías y las empresas de aseo del departamento, se desarrolló la invitación a las universidades y a las demás empresas privadas que han manifestado su interés en hacer parte de este proceso.</t>
  </si>
  <si>
    <t xml:space="preserve">La CRA,  en aras de  ejercer control permanente sobre las actividades de tráfico ilegal de fauna y flora silvestre, durante el año 2012 desarrolló las siguientes acciones:
* Realización de veinticinco (25)  decomiso de fauna y flora silvestre.
* Expedición de siete (07) medidas preventivas por el decomiso de especies de fauna y flora silvestre.
* Expedición de Doce (12) medidas preventivas por las acciones de control al tráfico ilegal de fauna y flora silvestre.
*Actas de Liberación.
* Realización de Once (11) operativos de control y fauna silvestre.
</t>
  </si>
  <si>
    <t>Actualmente la Corporación Autónoma Regional del Atlántico cuenta con  21 programas de zoocría (Babillas, lobo pollero, caimán), los cuales requieren de control y vigilancia y del otorgamiento de cupos de acuerdo a las directrices señaladas por el Ministerio de Ambiente y Desarrollo Sostenible. En este sentido y en aras de fortalecer dicho proceso se han desarrollado las siguientes acciones:
Se han realizado cinco (05) visitas para la evaluación de los cupos de aprovechamiento a los zoocriaderos legalmente constituidos. Se han realizado cinco (05) visitas para la evaluación de los cupos de aprovechamiento a los zoocriaderos legalmente constituidos. Expedición de doscientos setenta y dos (272)  salvoconductos de fauna. Expedición de  ciento ochenta y siete (187)  certificaciones CITES. Revisión de los siguientes productos faunísticos: Movilización nacional de pieles de babilla (15947), introducción de pieles de babilla a comercializadoras (35520), exportación de pieles de babilla (170447), exportación de flancos de babilla (10300), exportación de colas de babilla (5400), exportación de carteras de babilla (61), exportación de bolsas de babilla (71), exportación de capelladas y taloneras de babilla (3127), exportación de bolsos  de pitón (135), exportación de pieles de caimán del magdalena (69).</t>
  </si>
  <si>
    <t>Se inició la gestión para el Saneamiento de Expedientes</t>
  </si>
  <si>
    <t>La Corporación Autónoma Regional del Atlántico, evidencia que en el marco de avance, la formulación de PGAR se evidencia en un sesenta (65%), convirtiéndose en instrumento ambiental para los municipios del Atlántico. Fedeambiental realizó entrega del borrador del documento, para ser sometido a evaluación por parte del equipo técnico y de asesores de la Corporación.</t>
  </si>
  <si>
    <t xml:space="preserve">En aras del fortalecimiento ambiental departamental, se registra a la fecha veintiún (21) proyectos ambientales inscritos y evaluados desde la competencia del banco de proyectos. </t>
  </si>
  <si>
    <t>A la fecha, la Oficina Jurídica reinicio el  proceso licitatorio, se espera que en un mes aproximadamente, se dará, inicio de las pautas en los diferentes medios de comunicación institucionales para la promoción de mensajes de concientización ambiental.</t>
  </si>
  <si>
    <t>Durante el Primer semestre del 2013 se han desarrollado las siguientes capacitaciones: 
1. Seminario de Archivos de Gestión: Asistieron  8 funcionarios del personal técnico y asistencial de todas las Gerencias.
2. Diplomado de Cambio Climático:  Asistieron los funcionarios 17 funcionarios de las Gerencias de Gestión Ambiental y Planeación.
3. Curso-Taller Diseño De Sistemas De Tratamiento De Aguas Residuales: Asistió 1 funcionario de la Gerencia de Planeación.
4. Elaboración del Plan Anticorrupción y de Atención al ciudadano: Asistió 1 funcionario de la Gerencia de Control Interno.
5. Seminario Novedades en Contratación Estatal: Asistió 1 funcionario de la Oficina Jurídica.</t>
  </si>
  <si>
    <t xml:space="preserve">El estudio inicio con la  revisión de  los procesos, manuales, y la socialización del instrumento a trabajar. Simultáneamente se ha desarrollado acompañamiento individualizado en cada gerencia. Evidenciado un 90% de avance. </t>
  </si>
  <si>
    <t xml:space="preserve">La secretaria general de la CRA realizó la adecuación, ampliación y suministro de estantería de las instalaciones del archivo central. 
Así mismo se realizan los mantenimientos correctivos y preventivos para mantener unas optimas condiciones en la entidad.
</t>
  </si>
  <si>
    <r>
      <t>No. m</t>
    </r>
    <r>
      <rPr>
        <vertAlign val="superscript"/>
        <sz val="9"/>
        <color indexed="8"/>
        <rFont val="Arial"/>
        <family val="2"/>
      </rPr>
      <t xml:space="preserve">3 </t>
    </r>
    <r>
      <rPr>
        <sz val="9"/>
        <color indexed="8"/>
        <rFont val="Arial"/>
        <family val="2"/>
      </rPr>
      <t>de Sedimentos Retirados.</t>
    </r>
  </si>
  <si>
    <t>No. de Informe de seguimiento a las Obras de mejoramiento ambiental subcuenca Arroyo Grande y León, Fase 1.</t>
  </si>
  <si>
    <t xml:space="preserve">Durante el primer semestre de 2013, se han realizado las siguientes actividades:
Se ha enviado la documentación requerida para protocolizar el convenio, sin embargo la Gerencia de Gestión Ambiental está alimentando las solicitudes a través del portal.
Se realizó mantenimiento al Aplicativo Jurídico, y se está en el proceso de estructuración de una Base de Datos 
 Geoespacial que va servir de consulta de información cartográfica.
Se inicio el análisis y diseño del SIA.
Software que posee la entidad: PCT, NOMINA, CROSS, WINISIS, DOCUNET, PAGWEB, ANTIVIRUS.
</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</si>
</sst>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0%"/>
    <numFmt numFmtId="187" formatCode="_(* #,##0.0_);_(* \(#,##0.0\);_(* &quot;-&quot;??_);_(@_)"/>
    <numFmt numFmtId="188" formatCode="_(* #,##0_);_(* \(#,##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_);\-#,##0"/>
    <numFmt numFmtId="194" formatCode="_(&quot;$&quot;\ * #,##0_);_(&quot;$&quot;\ * \(#,##0\);_(&quot;$&quot;\ * &quot;-&quot;??_);_(@_)"/>
    <numFmt numFmtId="195" formatCode="_(&quot;$&quot;\ * #,##0.0_);_(&quot;$&quot;\ * \(#,##0.0\);_(&quot;$&quot;\ * &quot;-&quot;??_);_(@_)"/>
    <numFmt numFmtId="196" formatCode="_ &quot;$&quot;\ * #,##0_ ;_ &quot;$&quot;\ * \-#,##0_ ;_ &quot;$&quot;\ * &quot;-&quot;??_ ;_ @_ "/>
    <numFmt numFmtId="197" formatCode="&quot;$&quot;\ #,##0"/>
    <numFmt numFmtId="198" formatCode="0;[Red]0"/>
    <numFmt numFmtId="199" formatCode="[$-1010409]#,##0;\-#,##0"/>
    <numFmt numFmtId="200" formatCode="#,##0.00&quot; € &quot;;\-#,##0.00&quot; € &quot;;&quot; -&quot;#&quot; € &quot;;@\ "/>
    <numFmt numFmtId="201" formatCode="#,##0.00&quot;    &quot;;\-#,##0.00&quot;    &quot;;&quot; -&quot;#&quot;    &quot;;@\ "/>
    <numFmt numFmtId="202" formatCode="#,##0.0"/>
    <numFmt numFmtId="203" formatCode="#,##0.00\ &quot;€&quot;"/>
    <numFmt numFmtId="204" formatCode="[$$-240A]\ #,##0"/>
    <numFmt numFmtId="205" formatCode="[$-C0A]dddd\,\ dd&quot; de &quot;mmmm&quot; de &quot;yyyy"/>
    <numFmt numFmtId="206" formatCode="[$$-240A]\ #,##0;[Red][$$-240A]\ #,##0"/>
  </numFmts>
  <fonts count="62">
    <font>
      <sz val="11"/>
      <color theme="1"/>
      <name val="Calibri"/>
      <family val="2"/>
    </font>
    <font>
      <sz val="11"/>
      <color indexed="8"/>
      <name val="Calibri"/>
      <family val="2"/>
    </font>
    <font>
      <b/>
      <sz val="9"/>
      <color indexed="8"/>
      <name val="Arial"/>
      <family val="2"/>
    </font>
    <font>
      <sz val="9"/>
      <color indexed="8"/>
      <name val="Arial"/>
      <family val="2"/>
    </font>
    <font>
      <sz val="8"/>
      <name val="Calibri"/>
      <family val="2"/>
    </font>
    <font>
      <sz val="10"/>
      <name val="Arial"/>
      <family val="2"/>
    </font>
    <font>
      <u val="single"/>
      <sz val="8.25"/>
      <color indexed="12"/>
      <name val="Calibri"/>
      <family val="2"/>
    </font>
    <font>
      <u val="single"/>
      <sz val="8.25"/>
      <color indexed="36"/>
      <name val="Calibri"/>
      <family val="2"/>
    </font>
    <font>
      <sz val="10"/>
      <color indexed="8"/>
      <name val="Arial"/>
      <family val="2"/>
    </font>
    <font>
      <b/>
      <sz val="10"/>
      <color indexed="8"/>
      <name val="Arial"/>
      <family val="2"/>
    </font>
    <font>
      <sz val="9"/>
      <name val="Arial"/>
      <family val="2"/>
    </font>
    <font>
      <b/>
      <sz val="9"/>
      <name val="Arial"/>
      <family val="2"/>
    </font>
    <font>
      <sz val="8"/>
      <color indexed="8"/>
      <name val="Calibri"/>
      <family val="2"/>
    </font>
    <font>
      <sz val="12"/>
      <color indexed="8"/>
      <name val="Calibri"/>
      <family val="2"/>
    </font>
    <font>
      <sz val="9"/>
      <color indexed="8"/>
      <name val="Calibri"/>
      <family val="2"/>
    </font>
    <font>
      <sz val="11"/>
      <color indexed="8"/>
      <name val="Arial"/>
      <family val="2"/>
    </font>
    <font>
      <i/>
      <sz val="9"/>
      <name val="Arial"/>
      <family val="2"/>
    </font>
    <font>
      <b/>
      <sz val="9"/>
      <color indexed="8"/>
      <name val="Calibri"/>
      <family val="2"/>
    </font>
    <font>
      <b/>
      <sz val="10"/>
      <name val="Arial"/>
      <family val="2"/>
    </font>
    <font>
      <b/>
      <sz val="11"/>
      <color indexed="8"/>
      <name val="Arial"/>
      <family val="2"/>
    </font>
    <font>
      <b/>
      <sz val="12"/>
      <color indexed="8"/>
      <name val="Arial"/>
      <family val="2"/>
    </font>
    <font>
      <b/>
      <sz val="11"/>
      <color indexed="8"/>
      <name val="Calibri"/>
      <family val="2"/>
    </font>
    <font>
      <sz val="9"/>
      <color indexed="10"/>
      <name val="Arial"/>
      <family val="2"/>
    </font>
    <font>
      <b/>
      <sz val="7"/>
      <color indexed="8"/>
      <name val="Arial"/>
      <family val="2"/>
    </font>
    <font>
      <sz val="7"/>
      <color indexed="8"/>
      <name val="Arial"/>
      <family val="2"/>
    </font>
    <font>
      <b/>
      <sz val="14"/>
      <color indexed="8"/>
      <name val="Arial"/>
      <family val="2"/>
    </font>
    <font>
      <vertAlign val="superscript"/>
      <sz val="9"/>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4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1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color indexed="63"/>
      </right>
      <top style="thin"/>
      <bottom style="thin"/>
    </border>
    <border>
      <left style="thin"/>
      <right style="medium"/>
      <top>
        <color indexed="63"/>
      </top>
      <bottom style="medium"/>
    </border>
    <border>
      <left style="thin"/>
      <right style="thin"/>
      <top style="medium"/>
      <bottom style="thin"/>
    </border>
    <border>
      <left style="thin"/>
      <right style="thin"/>
      <top>
        <color indexed="63"/>
      </top>
      <bottom style="medium"/>
    </border>
    <border>
      <left style="thin"/>
      <right style="medium"/>
      <top>
        <color indexed="63"/>
      </top>
      <bottom>
        <color indexed="63"/>
      </bottom>
    </border>
    <border>
      <left style="thin"/>
      <right style="medium"/>
      <top style="thin"/>
      <bottom style="medium"/>
    </border>
    <border>
      <left style="medium"/>
      <right style="medium"/>
      <top style="medium"/>
      <bottom style="medium"/>
    </border>
    <border>
      <left style="medium"/>
      <right style="medium"/>
      <top style="medium"/>
      <bottom>
        <color indexed="63"/>
      </bottom>
    </border>
    <border>
      <left style="medium"/>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0" fontId="5" fillId="0" borderId="0">
      <alignment/>
      <protection/>
    </xf>
    <xf numFmtId="0" fontId="6" fillId="0" borderId="0" applyNumberForma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30"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 fillId="31" borderId="4" applyNumberFormat="0" applyFont="0" applyAlignment="0" applyProtection="0"/>
    <xf numFmtId="9" fontId="1" fillId="0" borderId="0" applyFont="0" applyFill="0" applyBorder="0" applyAlignment="0" applyProtection="0"/>
    <xf numFmtId="0" fontId="53" fillId="20"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456">
    <xf numFmtId="0" fontId="0" fillId="0" borderId="0" xfId="0" applyFont="1"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0" xfId="0" applyNumberFormat="1" applyAlignment="1">
      <alignment vertical="center" wrapText="1"/>
    </xf>
    <xf numFmtId="0" fontId="3" fillId="0" borderId="10" xfId="0" applyFont="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xf>
    <xf numFmtId="0" fontId="3" fillId="0" borderId="11" xfId="0" applyFont="1" applyBorder="1" applyAlignment="1">
      <alignment horizontal="justify"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0" fontId="3" fillId="0" borderId="11" xfId="0" applyFont="1" applyFill="1" applyBorder="1" applyAlignment="1">
      <alignment horizontal="justify" vertical="center" wrapText="1"/>
    </xf>
    <xf numFmtId="0" fontId="3" fillId="0" borderId="11" xfId="0" applyFont="1" applyBorder="1" applyAlignment="1">
      <alignment vertical="center" wrapText="1"/>
    </xf>
    <xf numFmtId="0" fontId="3" fillId="0" borderId="11"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xf>
    <xf numFmtId="0" fontId="14" fillId="0" borderId="0" xfId="0" applyFont="1" applyAlignment="1">
      <alignment/>
    </xf>
    <xf numFmtId="0" fontId="10" fillId="0" borderId="11" xfId="0" applyFont="1" applyFill="1" applyBorder="1" applyAlignment="1">
      <alignment horizontal="justify" vertical="center" wrapText="1"/>
    </xf>
    <xf numFmtId="0" fontId="14" fillId="0" borderId="0" xfId="0" applyFont="1" applyAlignment="1">
      <alignment vertical="center" wrapText="1"/>
    </xf>
    <xf numFmtId="0" fontId="15" fillId="0" borderId="0" xfId="0" applyFont="1" applyAlignment="1">
      <alignment/>
    </xf>
    <xf numFmtId="0" fontId="15" fillId="0" borderId="0" xfId="0" applyFont="1" applyFill="1" applyAlignment="1">
      <alignment/>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9" fontId="10"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1" xfId="0" applyFont="1" applyBorder="1" applyAlignment="1">
      <alignment horizontal="justify" vertical="center" wrapText="1"/>
    </xf>
    <xf numFmtId="9"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3" fillId="0" borderId="13" xfId="0" applyFont="1" applyBorder="1" applyAlignment="1">
      <alignment horizontal="justify" vertical="center" wrapText="1"/>
    </xf>
    <xf numFmtId="9" fontId="10" fillId="0" borderId="13" xfId="0" applyNumberFormat="1" applyFont="1" applyBorder="1" applyAlignment="1">
      <alignment horizontal="center" vertical="center" wrapText="1"/>
    </xf>
    <xf numFmtId="0" fontId="3" fillId="0" borderId="14" xfId="0" applyFont="1" applyBorder="1" applyAlignment="1">
      <alignment horizontal="justify" vertical="center" wrapText="1"/>
    </xf>
    <xf numFmtId="0" fontId="11" fillId="0" borderId="12" xfId="0" applyFont="1" applyBorder="1" applyAlignment="1">
      <alignment horizontal="justify" vertical="center"/>
    </xf>
    <xf numFmtId="0" fontId="11" fillId="0" borderId="12" xfId="0" applyFont="1" applyBorder="1" applyAlignment="1">
      <alignment horizontal="justify" vertical="center" wrapText="1"/>
    </xf>
    <xf numFmtId="0" fontId="2" fillId="0" borderId="15"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Fill="1" applyBorder="1" applyAlignment="1">
      <alignment horizontal="justify" vertical="center" wrapText="1"/>
    </xf>
    <xf numFmtId="9"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1" fillId="0" borderId="16" xfId="0" applyFont="1" applyBorder="1" applyAlignment="1">
      <alignment horizontal="justify" vertical="center"/>
    </xf>
    <xf numFmtId="0" fontId="10" fillId="0" borderId="13" xfId="0" applyFont="1" applyBorder="1" applyAlignment="1">
      <alignment horizontal="justify" vertical="center" wrapText="1"/>
    </xf>
    <xf numFmtId="0" fontId="11" fillId="0" borderId="17"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3" xfId="0" applyFont="1" applyFill="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justify" vertical="center" wrapText="1"/>
    </xf>
    <xf numFmtId="9" fontId="10" fillId="0" borderId="10" xfId="0" applyNumberFormat="1" applyFont="1" applyBorder="1" applyAlignment="1">
      <alignment horizontal="center" vertical="center"/>
    </xf>
    <xf numFmtId="0" fontId="10" fillId="0" borderId="11" xfId="54" applyFont="1" applyBorder="1" applyAlignment="1">
      <alignment horizontal="center" vertical="center"/>
      <protection/>
    </xf>
    <xf numFmtId="0" fontId="10" fillId="0" borderId="11" xfId="54" applyFont="1" applyBorder="1" applyAlignment="1">
      <alignment horizontal="center" vertical="center" wrapText="1"/>
      <protection/>
    </xf>
    <xf numFmtId="0" fontId="10" fillId="32" borderId="11" xfId="0" applyFont="1" applyFill="1" applyBorder="1" applyAlignment="1">
      <alignment horizontal="center" vertical="center" wrapText="1"/>
    </xf>
    <xf numFmtId="9" fontId="10" fillId="0" borderId="11" xfId="54" applyNumberFormat="1" applyFont="1" applyBorder="1" applyAlignment="1">
      <alignment horizontal="center" vertical="center" wrapText="1"/>
      <protection/>
    </xf>
    <xf numFmtId="0" fontId="14" fillId="0" borderId="0" xfId="0" applyFont="1" applyBorder="1" applyAlignment="1">
      <alignment/>
    </xf>
    <xf numFmtId="0" fontId="10" fillId="0" borderId="0" xfId="0" applyFont="1" applyBorder="1" applyAlignment="1">
      <alignment horizontal="center" vertical="center" wrapText="1"/>
    </xf>
    <xf numFmtId="0" fontId="10" fillId="0" borderId="0" xfId="54" applyFont="1" applyBorder="1" applyAlignment="1">
      <alignment horizontal="center" vertical="center" wrapText="1"/>
      <protection/>
    </xf>
    <xf numFmtId="0" fontId="2" fillId="0" borderId="16" xfId="0" applyFont="1" applyBorder="1" applyAlignment="1">
      <alignment horizontal="justify" vertical="center" wrapText="1"/>
    </xf>
    <xf numFmtId="9" fontId="10" fillId="0" borderId="11" xfId="58" applyFont="1" applyBorder="1" applyAlignment="1">
      <alignment horizontal="center" vertical="center" wrapText="1"/>
    </xf>
    <xf numFmtId="9" fontId="10" fillId="0" borderId="14" xfId="58" applyFont="1" applyBorder="1" applyAlignment="1">
      <alignment horizontal="center" vertical="center" wrapText="1"/>
    </xf>
    <xf numFmtId="0" fontId="10" fillId="0" borderId="10" xfId="0" applyFont="1" applyBorder="1" applyAlignment="1">
      <alignment horizontal="center" vertical="center"/>
    </xf>
    <xf numFmtId="9" fontId="10" fillId="0" borderId="11" xfId="0" applyNumberFormat="1" applyFont="1" applyFill="1" applyBorder="1" applyAlignment="1">
      <alignment horizontal="center" vertical="center"/>
    </xf>
    <xf numFmtId="0" fontId="10" fillId="0" borderId="13" xfId="0" applyFont="1" applyBorder="1" applyAlignment="1">
      <alignment horizontal="center" vertical="center"/>
    </xf>
    <xf numFmtId="0" fontId="3" fillId="0" borderId="13" xfId="0" applyFont="1" applyFill="1" applyBorder="1" applyAlignment="1">
      <alignment horizontal="justify" vertical="center" wrapText="1"/>
    </xf>
    <xf numFmtId="0" fontId="3" fillId="32" borderId="11"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3" fillId="32" borderId="10" xfId="0" applyFont="1" applyFill="1" applyBorder="1" applyAlignment="1">
      <alignment horizontal="center" vertical="center" wrapText="1"/>
    </xf>
    <xf numFmtId="0" fontId="3" fillId="0" borderId="11" xfId="0" applyFont="1" applyBorder="1" applyAlignment="1">
      <alignment horizontal="center" vertical="center"/>
    </xf>
    <xf numFmtId="0" fontId="3" fillId="32" borderId="11" xfId="0" applyFont="1" applyFill="1" applyBorder="1" applyAlignment="1">
      <alignment horizontal="center" vertical="center"/>
    </xf>
    <xf numFmtId="0" fontId="3" fillId="32" borderId="13" xfId="0" applyFont="1" applyFill="1" applyBorder="1" applyAlignment="1">
      <alignment horizontal="center" vertical="center"/>
    </xf>
    <xf numFmtId="9" fontId="10" fillId="0" borderId="14" xfId="0" applyNumberFormat="1" applyFont="1" applyFill="1" applyBorder="1" applyAlignment="1">
      <alignment horizontal="center" vertical="center"/>
    </xf>
    <xf numFmtId="9" fontId="10" fillId="0" borderId="13" xfId="0" applyNumberFormat="1" applyFont="1" applyFill="1" applyBorder="1" applyAlignment="1">
      <alignment horizontal="center" vertical="center"/>
    </xf>
    <xf numFmtId="0" fontId="11" fillId="32" borderId="16" xfId="0" applyFont="1" applyFill="1" applyBorder="1" applyAlignment="1">
      <alignment horizontal="justify" vertical="center" wrapText="1"/>
    </xf>
    <xf numFmtId="0" fontId="11" fillId="32" borderId="12" xfId="0" applyFont="1" applyFill="1" applyBorder="1" applyAlignment="1">
      <alignment horizontal="justify" vertical="center" wrapText="1"/>
    </xf>
    <xf numFmtId="0" fontId="2" fillId="32" borderId="12" xfId="0" applyFont="1" applyFill="1" applyBorder="1" applyAlignment="1">
      <alignment horizontal="justify" vertical="center" wrapText="1"/>
    </xf>
    <xf numFmtId="0" fontId="2" fillId="32" borderId="15" xfId="0" applyFont="1" applyFill="1" applyBorder="1" applyAlignment="1">
      <alignment horizontal="justify" vertical="center" wrapText="1"/>
    </xf>
    <xf numFmtId="0" fontId="3" fillId="32" borderId="10" xfId="0" applyFont="1" applyFill="1" applyBorder="1" applyAlignment="1">
      <alignment horizontal="justify" vertical="center" wrapText="1"/>
    </xf>
    <xf numFmtId="0" fontId="10" fillId="0" borderId="13" xfId="54" applyFont="1" applyBorder="1" applyAlignment="1">
      <alignment horizontal="center" vertical="center" wrapText="1"/>
      <protection/>
    </xf>
    <xf numFmtId="0" fontId="10" fillId="0" borderId="14" xfId="0" applyFont="1" applyBorder="1" applyAlignment="1">
      <alignment horizontal="center" vertical="center"/>
    </xf>
    <xf numFmtId="0" fontId="2" fillId="0" borderId="18"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3" fillId="32" borderId="13" xfId="0" applyFont="1" applyFill="1" applyBorder="1" applyAlignment="1">
      <alignment horizontal="justify" vertical="center" wrapText="1"/>
    </xf>
    <xf numFmtId="0" fontId="3" fillId="32" borderId="11"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4" xfId="54" applyFont="1" applyBorder="1" applyAlignment="1">
      <alignment horizontal="center" vertical="center" wrapText="1"/>
      <protection/>
    </xf>
    <xf numFmtId="3" fontId="3" fillId="0" borderId="0" xfId="0" applyNumberFormat="1" applyFont="1" applyAlignment="1">
      <alignment/>
    </xf>
    <xf numFmtId="0" fontId="3" fillId="0" borderId="11" xfId="0" applyFont="1" applyFill="1" applyBorder="1" applyAlignment="1">
      <alignment horizontal="left" vertical="center" wrapText="1"/>
    </xf>
    <xf numFmtId="0" fontId="0" fillId="0" borderId="0" xfId="0" applyBorder="1" applyAlignment="1">
      <alignment/>
    </xf>
    <xf numFmtId="0" fontId="0" fillId="0" borderId="0" xfId="0" applyBorder="1" applyAlignment="1">
      <alignment vertical="center"/>
    </xf>
    <xf numFmtId="0" fontId="2" fillId="0" borderId="0" xfId="0" applyFont="1" applyFill="1" applyBorder="1" applyAlignment="1">
      <alignment vertical="center" wrapText="1"/>
    </xf>
    <xf numFmtId="0" fontId="0" fillId="0" borderId="0" xfId="0" applyBorder="1" applyAlignment="1">
      <alignment/>
    </xf>
    <xf numFmtId="0" fontId="2" fillId="0" borderId="0" xfId="0" applyFont="1" applyFill="1" applyBorder="1" applyAlignment="1">
      <alignment horizontal="center" vertical="center" wrapText="1"/>
    </xf>
    <xf numFmtId="197" fontId="2" fillId="0" borderId="20" xfId="0" applyNumberFormat="1" applyFont="1" applyFill="1" applyBorder="1" applyAlignment="1">
      <alignment horizontal="center" vertical="center" wrapText="1"/>
    </xf>
    <xf numFmtId="197" fontId="2" fillId="0" borderId="21" xfId="0" applyNumberFormat="1" applyFont="1" applyBorder="1" applyAlignment="1">
      <alignment horizontal="center" vertical="center" wrapText="1"/>
    </xf>
    <xf numFmtId="197" fontId="2" fillId="0" borderId="22" xfId="0" applyNumberFormat="1" applyFont="1" applyBorder="1" applyAlignment="1">
      <alignment horizontal="center" vertical="center" wrapText="1"/>
    </xf>
    <xf numFmtId="197" fontId="2" fillId="0" borderId="2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0" fontId="2" fillId="0" borderId="0" xfId="0" applyFont="1" applyAlignment="1">
      <alignment/>
    </xf>
    <xf numFmtId="206" fontId="2" fillId="0" borderId="20"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2" fillId="0" borderId="11" xfId="0" applyNumberFormat="1" applyFont="1" applyBorder="1" applyAlignment="1">
      <alignment horizontal="center" vertical="center" wrapText="1"/>
    </xf>
    <xf numFmtId="0" fontId="21" fillId="0" borderId="0" xfId="0" applyFont="1" applyAlignment="1">
      <alignment vertical="center" wrapText="1"/>
    </xf>
    <xf numFmtId="197" fontId="2" fillId="0" borderId="23" xfId="0" applyNumberFormat="1" applyFont="1" applyBorder="1" applyAlignment="1">
      <alignment horizontal="center" vertical="center" wrapText="1"/>
    </xf>
    <xf numFmtId="9" fontId="1" fillId="0" borderId="0" xfId="58" applyFont="1" applyAlignment="1">
      <alignment vertical="center" wrapText="1"/>
    </xf>
    <xf numFmtId="197" fontId="2" fillId="0" borderId="21" xfId="51" applyNumberFormat="1" applyFont="1" applyBorder="1" applyAlignment="1">
      <alignment horizontal="center" vertical="center" wrapText="1"/>
    </xf>
    <xf numFmtId="197" fontId="2" fillId="0" borderId="24" xfId="51"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9" fontId="2" fillId="0" borderId="26"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9" fontId="2" fillId="32" borderId="11" xfId="0" applyNumberFormat="1" applyFont="1" applyFill="1" applyBorder="1" applyAlignment="1">
      <alignment horizontal="center" vertical="center" wrapText="1"/>
    </xf>
    <xf numFmtId="9" fontId="17" fillId="0" borderId="11" xfId="0" applyNumberFormat="1" applyFont="1" applyBorder="1" applyAlignment="1">
      <alignment horizontal="center" vertical="center" wrapText="1"/>
    </xf>
    <xf numFmtId="9" fontId="17" fillId="0" borderId="14" xfId="0" applyNumberFormat="1" applyFont="1" applyBorder="1" applyAlignment="1">
      <alignment horizontal="center" vertical="center" wrapText="1"/>
    </xf>
    <xf numFmtId="0" fontId="17" fillId="0" borderId="0" xfId="0" applyFont="1" applyAlignment="1">
      <alignment/>
    </xf>
    <xf numFmtId="0" fontId="17" fillId="0" borderId="0" xfId="0" applyFont="1" applyFill="1" applyAlignment="1">
      <alignment/>
    </xf>
    <xf numFmtId="9" fontId="11" fillId="0" borderId="13" xfId="0" applyNumberFormat="1" applyFont="1" applyBorder="1" applyAlignment="1">
      <alignment horizontal="center" vertical="center" wrapText="1"/>
    </xf>
    <xf numFmtId="0" fontId="21" fillId="0" borderId="0" xfId="0" applyFont="1" applyAlignment="1">
      <alignment/>
    </xf>
    <xf numFmtId="9" fontId="2" fillId="0" borderId="19" xfId="0" applyNumberFormat="1" applyFont="1" applyFill="1" applyBorder="1" applyAlignment="1">
      <alignment horizontal="center" vertical="center" wrapText="1"/>
    </xf>
    <xf numFmtId="9" fontId="2" fillId="32" borderId="10" xfId="0" applyNumberFormat="1" applyFont="1" applyFill="1" applyBorder="1" applyAlignment="1">
      <alignment horizontal="center" vertical="center" wrapText="1"/>
    </xf>
    <xf numFmtId="0" fontId="19" fillId="0" borderId="0" xfId="0" applyFont="1" applyAlignment="1">
      <alignment/>
    </xf>
    <xf numFmtId="197" fontId="2" fillId="0" borderId="21" xfId="0" applyNumberFormat="1" applyFont="1" applyFill="1" applyBorder="1" applyAlignment="1">
      <alignment horizontal="center" vertical="center" wrapText="1"/>
    </xf>
    <xf numFmtId="197" fontId="2" fillId="0" borderId="27" xfId="0" applyNumberFormat="1" applyFont="1" applyFill="1" applyBorder="1" applyAlignment="1">
      <alignment horizontal="center" vertical="center" wrapText="1"/>
    </xf>
    <xf numFmtId="197" fontId="18" fillId="0" borderId="21" xfId="55" applyNumberFormat="1" applyFont="1" applyBorder="1" applyAlignment="1">
      <alignment horizontal="center" vertical="center" wrapText="1"/>
      <protection/>
    </xf>
    <xf numFmtId="197" fontId="18" fillId="0" borderId="20" xfId="55" applyNumberFormat="1" applyFont="1" applyBorder="1" applyAlignment="1">
      <alignment horizontal="center" vertical="center" wrapText="1"/>
      <protection/>
    </xf>
    <xf numFmtId="197" fontId="2" fillId="0" borderId="28" xfId="0" applyNumberFormat="1" applyFont="1" applyBorder="1" applyAlignment="1">
      <alignment horizontal="center" vertical="center" wrapText="1"/>
    </xf>
    <xf numFmtId="0" fontId="17" fillId="0" borderId="0" xfId="0" applyFont="1" applyAlignment="1">
      <alignment vertical="center" wrapText="1"/>
    </xf>
    <xf numFmtId="197" fontId="11" fillId="0" borderId="21" xfId="49" applyNumberFormat="1" applyFont="1" applyBorder="1" applyAlignment="1">
      <alignment horizontal="center" vertical="center" wrapText="1"/>
    </xf>
    <xf numFmtId="197" fontId="11" fillId="0" borderId="22" xfId="49"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0" fontId="2" fillId="0" borderId="0" xfId="0" applyFont="1" applyBorder="1" applyAlignment="1">
      <alignment/>
    </xf>
    <xf numFmtId="0" fontId="3" fillId="33" borderId="11" xfId="0" applyFont="1" applyFill="1" applyBorder="1" applyAlignment="1">
      <alignment horizontal="justify" vertical="center" wrapText="1"/>
    </xf>
    <xf numFmtId="0" fontId="10" fillId="33" borderId="11" xfId="0" applyFont="1" applyFill="1" applyBorder="1" applyAlignment="1">
      <alignment horizontal="center" vertical="center" wrapText="1"/>
    </xf>
    <xf numFmtId="9" fontId="2" fillId="33" borderId="11" xfId="0" applyNumberFormat="1" applyFont="1" applyFill="1" applyBorder="1" applyAlignment="1">
      <alignment horizontal="center" vertical="center" wrapText="1"/>
    </xf>
    <xf numFmtId="0" fontId="10"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NumberFormat="1" applyFont="1" applyBorder="1" applyAlignment="1">
      <alignment horizontal="justify" vertical="center" wrapText="1"/>
    </xf>
    <xf numFmtId="0" fontId="10" fillId="33" borderId="11" xfId="54" applyFont="1" applyFill="1" applyBorder="1" applyAlignment="1">
      <alignment horizontal="center" vertical="center"/>
      <protection/>
    </xf>
    <xf numFmtId="9" fontId="2" fillId="0" borderId="30" xfId="0" applyNumberFormat="1" applyFont="1" applyFill="1" applyBorder="1" applyAlignment="1">
      <alignment horizontal="center" vertical="center" wrapText="1"/>
    </xf>
    <xf numFmtId="9" fontId="11" fillId="0" borderId="11"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33" borderId="11" xfId="0"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justify" vertical="center"/>
    </xf>
    <xf numFmtId="0" fontId="3" fillId="0" borderId="11" xfId="0" applyFont="1" applyBorder="1" applyAlignment="1">
      <alignment horizontal="justify" vertical="center"/>
    </xf>
    <xf numFmtId="0" fontId="10" fillId="6" borderId="11" xfId="0" applyFont="1" applyFill="1" applyBorder="1" applyAlignment="1">
      <alignment horizontal="center" vertical="center" wrapText="1"/>
    </xf>
    <xf numFmtId="0" fontId="10" fillId="6" borderId="11" xfId="0" applyFont="1" applyFill="1" applyBorder="1" applyAlignment="1">
      <alignment horizontal="center" vertical="center"/>
    </xf>
    <xf numFmtId="9" fontId="2" fillId="6" borderId="11" xfId="0" applyNumberFormat="1" applyFont="1" applyFill="1" applyBorder="1" applyAlignment="1">
      <alignment horizontal="center" vertical="center" wrapText="1"/>
    </xf>
    <xf numFmtId="0" fontId="2" fillId="6" borderId="11" xfId="0" applyFont="1" applyFill="1" applyBorder="1" applyAlignment="1">
      <alignment horizontal="center" vertical="center"/>
    </xf>
    <xf numFmtId="0" fontId="10" fillId="6" borderId="13" xfId="0" applyFont="1" applyFill="1" applyBorder="1" applyAlignment="1">
      <alignment horizontal="center" vertical="center" wrapText="1"/>
    </xf>
    <xf numFmtId="9" fontId="2" fillId="6" borderId="13"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0" fontId="10" fillId="6" borderId="13" xfId="0" applyFont="1" applyFill="1" applyBorder="1" applyAlignment="1">
      <alignment horizontal="center" vertical="center"/>
    </xf>
    <xf numFmtId="197" fontId="2" fillId="6" borderId="20" xfId="0" applyNumberFormat="1" applyFont="1" applyFill="1" applyBorder="1" applyAlignment="1">
      <alignment horizontal="center" vertical="center" wrapText="1"/>
    </xf>
    <xf numFmtId="9" fontId="2" fillId="6" borderId="29" xfId="0"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4" xfId="0" applyFont="1" applyFill="1" applyBorder="1" applyAlignment="1">
      <alignment horizontal="center" vertical="center"/>
    </xf>
    <xf numFmtId="9" fontId="2" fillId="6" borderId="14" xfId="0" applyNumberFormat="1"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horizontal="justify" vertical="center" wrapText="1"/>
    </xf>
    <xf numFmtId="0" fontId="3" fillId="6" borderId="11" xfId="0" applyFont="1" applyFill="1" applyBorder="1" applyAlignment="1">
      <alignment horizontal="center" vertical="center"/>
    </xf>
    <xf numFmtId="197" fontId="2" fillId="6" borderId="21" xfId="0" applyNumberFormat="1" applyFont="1" applyFill="1" applyBorder="1" applyAlignment="1">
      <alignment horizontal="center" vertical="center"/>
    </xf>
    <xf numFmtId="0" fontId="10" fillId="6" borderId="11" xfId="0" applyNumberFormat="1" applyFont="1" applyFill="1" applyBorder="1" applyAlignment="1">
      <alignment horizontal="center" vertical="center" wrapText="1"/>
    </xf>
    <xf numFmtId="9" fontId="11" fillId="6" borderId="11" xfId="0" applyNumberFormat="1" applyFont="1" applyFill="1" applyBorder="1" applyAlignment="1">
      <alignment horizontal="center" vertical="center" wrapText="1"/>
    </xf>
    <xf numFmtId="0" fontId="10" fillId="6" borderId="11" xfId="0" applyFont="1" applyFill="1" applyBorder="1" applyAlignment="1">
      <alignment horizontal="justify" vertical="center" wrapText="1"/>
    </xf>
    <xf numFmtId="197" fontId="2" fillId="6" borderId="21" xfId="0" applyNumberFormat="1" applyFont="1" applyFill="1" applyBorder="1" applyAlignment="1">
      <alignment horizontal="center" vertical="center" wrapText="1"/>
    </xf>
    <xf numFmtId="0" fontId="3" fillId="0" borderId="19" xfId="0" applyFont="1" applyBorder="1" applyAlignment="1">
      <alignment horizontal="left" vertical="center" wrapText="1"/>
    </xf>
    <xf numFmtId="0" fontId="2" fillId="34" borderId="31"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 fillId="0" borderId="0" xfId="0" applyFont="1" applyAlignment="1">
      <alignment horizontal="justify" vertical="center" wrapText="1"/>
    </xf>
    <xf numFmtId="0" fontId="2" fillId="6" borderId="1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Alignment="1">
      <alignment horizontal="justify"/>
    </xf>
    <xf numFmtId="0" fontId="23" fillId="0" borderId="0" xfId="0" applyFont="1" applyAlignment="1">
      <alignment vertical="center"/>
    </xf>
    <xf numFmtId="0" fontId="24" fillId="0" borderId="0" xfId="0" applyFont="1" applyAlignment="1">
      <alignment vertical="center"/>
    </xf>
    <xf numFmtId="0" fontId="23" fillId="0" borderId="0" xfId="0" applyFont="1" applyFill="1" applyBorder="1" applyAlignment="1">
      <alignment horizontal="justify"/>
    </xf>
    <xf numFmtId="9" fontId="20" fillId="35" borderId="29" xfId="0" applyNumberFormat="1" applyFont="1" applyFill="1" applyBorder="1" applyAlignment="1">
      <alignment horizontal="center" vertical="center" wrapText="1"/>
    </xf>
    <xf numFmtId="0" fontId="0" fillId="0" borderId="0" xfId="0" applyAlignment="1">
      <alignment horizontal="justify" vertical="center" wrapText="1"/>
    </xf>
    <xf numFmtId="0" fontId="2" fillId="34" borderId="21" xfId="0" applyFont="1" applyFill="1" applyBorder="1" applyAlignment="1">
      <alignment horizontal="center" vertical="center" wrapText="1"/>
    </xf>
    <xf numFmtId="9" fontId="20" fillId="35" borderId="33" xfId="0" applyNumberFormat="1" applyFont="1" applyFill="1" applyBorder="1" applyAlignment="1">
      <alignment horizontal="center" vertical="center" wrapText="1"/>
    </xf>
    <xf numFmtId="9" fontId="20" fillId="35" borderId="24" xfId="0" applyNumberFormat="1" applyFont="1" applyFill="1" applyBorder="1" applyAlignment="1">
      <alignment horizontal="center" vertical="center" wrapText="1"/>
    </xf>
    <xf numFmtId="0" fontId="2" fillId="0" borderId="34" xfId="0" applyFont="1" applyBorder="1" applyAlignment="1">
      <alignment/>
    </xf>
    <xf numFmtId="0" fontId="23" fillId="0" borderId="0" xfId="0" applyFont="1" applyFill="1" applyBorder="1" applyAlignment="1">
      <alignment/>
    </xf>
    <xf numFmtId="9" fontId="20" fillId="0" borderId="0" xfId="0" applyNumberFormat="1" applyFont="1" applyFill="1" applyBorder="1" applyAlignment="1">
      <alignment horizontal="center" vertical="center" wrapText="1"/>
    </xf>
    <xf numFmtId="0" fontId="3" fillId="0" borderId="0" xfId="0" applyFont="1" applyFill="1" applyAlignment="1">
      <alignment/>
    </xf>
    <xf numFmtId="9" fontId="20" fillId="14" borderId="29"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9" fontId="20" fillId="14" borderId="33" xfId="0" applyNumberFormat="1" applyFont="1" applyFill="1" applyBorder="1" applyAlignment="1">
      <alignment horizontal="center" vertical="center" wrapText="1"/>
    </xf>
    <xf numFmtId="0" fontId="2" fillId="0" borderId="35" xfId="0" applyFont="1" applyBorder="1" applyAlignment="1">
      <alignment horizontal="justify" vertical="center" wrapText="1"/>
    </xf>
    <xf numFmtId="0" fontId="3" fillId="0" borderId="25" xfId="0" applyFont="1" applyBorder="1" applyAlignment="1">
      <alignment horizontal="center" vertical="center" wrapText="1"/>
    </xf>
    <xf numFmtId="0" fontId="3" fillId="0" borderId="25" xfId="0" applyFont="1" applyBorder="1" applyAlignment="1">
      <alignment horizontal="justify" vertical="center" wrapText="1"/>
    </xf>
    <xf numFmtId="197" fontId="2" fillId="0" borderId="36" xfId="0" applyNumberFormat="1" applyFont="1" applyBorder="1" applyAlignment="1">
      <alignment horizontal="center" vertical="center" wrapText="1"/>
    </xf>
    <xf numFmtId="0" fontId="2" fillId="0" borderId="15" xfId="0" applyFont="1" applyBorder="1" applyAlignment="1">
      <alignment horizontal="justify" vertical="center" wrapText="1"/>
    </xf>
    <xf numFmtId="0" fontId="10" fillId="0" borderId="10" xfId="0" applyFont="1" applyBorder="1" applyAlignment="1">
      <alignment horizontal="center" vertical="center" wrapText="1"/>
    </xf>
    <xf numFmtId="9" fontId="10" fillId="0" borderId="10" xfId="54" applyNumberFormat="1" applyFont="1" applyBorder="1" applyAlignment="1">
      <alignment horizontal="center" vertical="center"/>
      <protection/>
    </xf>
    <xf numFmtId="0" fontId="3" fillId="0" borderId="10" xfId="0" applyFont="1" applyBorder="1" applyAlignment="1">
      <alignment vertical="center" wrapText="1"/>
    </xf>
    <xf numFmtId="197" fontId="2" fillId="0" borderId="37" xfId="0" applyNumberFormat="1" applyFont="1" applyBorder="1" applyAlignment="1">
      <alignment horizontal="center" vertical="center" wrapText="1"/>
    </xf>
    <xf numFmtId="0" fontId="19" fillId="0" borderId="0" xfId="0" applyFont="1" applyFill="1" applyAlignment="1">
      <alignment/>
    </xf>
    <xf numFmtId="0" fontId="2" fillId="0" borderId="35" xfId="0" applyFont="1" applyFill="1" applyBorder="1" applyAlignment="1">
      <alignment horizontal="center" vertical="center" wrapText="1"/>
    </xf>
    <xf numFmtId="0" fontId="10" fillId="0" borderId="25" xfId="0" applyFont="1" applyBorder="1" applyAlignment="1">
      <alignment horizontal="center" vertical="center"/>
    </xf>
    <xf numFmtId="0" fontId="3" fillId="0" borderId="25" xfId="0" applyFont="1" applyFill="1" applyBorder="1" applyAlignment="1">
      <alignment horizontal="left" vertical="center" wrapText="1"/>
    </xf>
    <xf numFmtId="9" fontId="2" fillId="0" borderId="25" xfId="0" applyNumberFormat="1" applyFont="1" applyFill="1" applyBorder="1" applyAlignment="1">
      <alignment horizontal="center" vertical="center" wrapText="1"/>
    </xf>
    <xf numFmtId="197" fontId="2" fillId="0" borderId="38" xfId="0" applyNumberFormat="1"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5" xfId="0" applyFont="1" applyFill="1" applyBorder="1" applyAlignment="1">
      <alignment horizontal="center" vertical="center"/>
    </xf>
    <xf numFmtId="0" fontId="10" fillId="0" borderId="25" xfId="0" applyFont="1" applyFill="1" applyBorder="1" applyAlignment="1">
      <alignment horizontal="justify" vertical="center" wrapText="1"/>
    </xf>
    <xf numFmtId="0" fontId="2" fillId="0" borderId="15" xfId="0" applyFont="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justify" vertical="center" wrapText="1"/>
    </xf>
    <xf numFmtId="9" fontId="10" fillId="0" borderId="25" xfId="0" applyNumberFormat="1" applyFont="1" applyBorder="1" applyAlignment="1">
      <alignment horizontal="center" vertical="center"/>
    </xf>
    <xf numFmtId="197" fontId="11" fillId="0" borderId="28" xfId="49" applyNumberFormat="1" applyFont="1" applyBorder="1" applyAlignment="1">
      <alignment horizontal="center" vertical="center" wrapText="1"/>
    </xf>
    <xf numFmtId="0" fontId="2" fillId="0" borderId="39" xfId="0" applyFont="1" applyBorder="1" applyAlignment="1">
      <alignment horizontal="center" vertical="center" wrapText="1"/>
    </xf>
    <xf numFmtId="0" fontId="10" fillId="0" borderId="40" xfId="0" applyFont="1" applyBorder="1" applyAlignment="1">
      <alignment horizontal="center" vertical="center" wrapText="1"/>
    </xf>
    <xf numFmtId="9" fontId="10" fillId="0" borderId="40" xfId="0" applyNumberFormat="1" applyFont="1" applyBorder="1" applyAlignment="1">
      <alignment horizontal="center" vertical="center"/>
    </xf>
    <xf numFmtId="0" fontId="3" fillId="0" borderId="40" xfId="0" applyFont="1" applyFill="1" applyBorder="1" applyAlignment="1">
      <alignment horizontal="justify" vertical="center" wrapText="1"/>
    </xf>
    <xf numFmtId="9" fontId="2" fillId="0" borderId="40" xfId="0" applyNumberFormat="1" applyFont="1" applyBorder="1" applyAlignment="1">
      <alignment horizontal="center" vertical="center" wrapText="1"/>
    </xf>
    <xf numFmtId="197" fontId="2" fillId="0" borderId="33" xfId="49" applyNumberFormat="1" applyFont="1" applyBorder="1" applyAlignment="1">
      <alignment horizontal="center" vertical="center" wrapText="1"/>
    </xf>
    <xf numFmtId="0" fontId="17" fillId="0" borderId="39" xfId="0" applyFont="1" applyBorder="1" applyAlignment="1">
      <alignment horizontal="center" vertical="center" wrapText="1"/>
    </xf>
    <xf numFmtId="0" fontId="10" fillId="0" borderId="40" xfId="0" applyFont="1" applyBorder="1" applyAlignment="1">
      <alignment horizontal="center" vertical="center"/>
    </xf>
    <xf numFmtId="0" fontId="3" fillId="0" borderId="40" xfId="0" applyFont="1" applyFill="1" applyBorder="1" applyAlignment="1">
      <alignment horizontal="left" vertical="center" wrapText="1"/>
    </xf>
    <xf numFmtId="197" fontId="17" fillId="0" borderId="33" xfId="49" applyNumberFormat="1"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xf>
    <xf numFmtId="0" fontId="60" fillId="0" borderId="0" xfId="0" applyFont="1" applyAlignment="1">
      <alignment/>
    </xf>
    <xf numFmtId="0" fontId="9" fillId="34" borderId="31"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24" xfId="0" applyFont="1" applyFill="1" applyBorder="1" applyAlignment="1">
      <alignment horizontal="center" vertical="center" wrapText="1"/>
    </xf>
    <xf numFmtId="9" fontId="18" fillId="0" borderId="11" xfId="45" applyNumberFormat="1" applyFont="1" applyFill="1" applyBorder="1" applyAlignment="1">
      <alignment horizontal="center" vertical="center"/>
      <protection/>
    </xf>
    <xf numFmtId="9" fontId="18" fillId="0" borderId="38" xfId="45" applyNumberFormat="1" applyFont="1" applyFill="1" applyBorder="1" applyAlignment="1">
      <alignment horizontal="center" vertical="center"/>
      <protection/>
    </xf>
    <xf numFmtId="9" fontId="25" fillId="35" borderId="41" xfId="0" applyNumberFormat="1" applyFont="1" applyFill="1" applyBorder="1" applyAlignment="1">
      <alignment horizontal="center" vertical="center" wrapText="1"/>
    </xf>
    <xf numFmtId="0" fontId="18" fillId="0" borderId="12" xfId="45" applyFont="1" applyFill="1" applyBorder="1" applyAlignment="1">
      <alignment horizontal="left" vertical="center" wrapText="1"/>
      <protection/>
    </xf>
    <xf numFmtId="0" fontId="18" fillId="0" borderId="35" xfId="45" applyFont="1" applyFill="1" applyBorder="1" applyAlignment="1">
      <alignment horizontal="left" vertical="center" wrapText="1"/>
      <protection/>
    </xf>
    <xf numFmtId="9" fontId="18" fillId="0" borderId="25" xfId="45" applyNumberFormat="1" applyFont="1" applyFill="1" applyBorder="1" applyAlignment="1">
      <alignment horizontal="center" vertical="center"/>
      <protection/>
    </xf>
    <xf numFmtId="0" fontId="18" fillId="0" borderId="15" xfId="45" applyFont="1" applyFill="1" applyBorder="1" applyAlignment="1">
      <alignment horizontal="left" vertical="center" wrapText="1"/>
      <protection/>
    </xf>
    <xf numFmtId="9" fontId="18" fillId="0" borderId="10" xfId="45" applyNumberFormat="1" applyFont="1" applyFill="1" applyBorder="1" applyAlignment="1">
      <alignment horizontal="center" vertical="center"/>
      <protection/>
    </xf>
    <xf numFmtId="0" fontId="10" fillId="0" borderId="11" xfId="0" applyFont="1" applyFill="1" applyBorder="1" applyAlignment="1">
      <alignment vertical="center" wrapText="1"/>
    </xf>
    <xf numFmtId="0" fontId="10" fillId="0" borderId="0" xfId="0" applyFont="1" applyAlignment="1">
      <alignment horizontal="justify" vertical="center"/>
    </xf>
    <xf numFmtId="197" fontId="2" fillId="0" borderId="2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42"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13" xfId="0" applyFont="1" applyBorder="1" applyAlignment="1">
      <alignment horizontal="justify" vertical="center" wrapText="1"/>
    </xf>
    <xf numFmtId="0" fontId="23" fillId="0" borderId="0" xfId="0" applyFont="1" applyAlignment="1">
      <alignment horizontal="left" vertical="center" wrapText="1"/>
    </xf>
    <xf numFmtId="0" fontId="11" fillId="0" borderId="12" xfId="0" applyFont="1" applyBorder="1" applyAlignment="1">
      <alignment horizontal="justify" vertical="center" wrapText="1"/>
    </xf>
    <xf numFmtId="9" fontId="10" fillId="0" borderId="14" xfId="0" applyNumberFormat="1" applyFont="1" applyFill="1" applyBorder="1" applyAlignment="1">
      <alignment horizontal="justify" vertical="center" wrapText="1"/>
    </xf>
    <xf numFmtId="9" fontId="10" fillId="0" borderId="13" xfId="0" applyNumberFormat="1" applyFont="1" applyFill="1" applyBorder="1" applyAlignment="1">
      <alignment horizontal="justify" vertical="center" wrapText="1"/>
    </xf>
    <xf numFmtId="197" fontId="2" fillId="0" borderId="20" xfId="0" applyNumberFormat="1" applyFont="1" applyBorder="1" applyAlignment="1">
      <alignment horizontal="center" vertical="center" wrapText="1"/>
    </xf>
    <xf numFmtId="0" fontId="10" fillId="0" borderId="14" xfId="0" applyFont="1" applyBorder="1" applyAlignment="1">
      <alignment horizontal="justify" vertical="center" wrapText="1"/>
    </xf>
    <xf numFmtId="197" fontId="2" fillId="0" borderId="22" xfId="0" applyNumberFormat="1" applyFont="1" applyBorder="1" applyAlignment="1">
      <alignment horizontal="center" vertical="center" wrapText="1"/>
    </xf>
    <xf numFmtId="197" fontId="2" fillId="0" borderId="27"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197" fontId="2" fillId="0" borderId="24" xfId="0" applyNumberFormat="1" applyFont="1" applyBorder="1" applyAlignment="1">
      <alignment horizontal="center" vertical="center" wrapText="1"/>
    </xf>
    <xf numFmtId="0" fontId="0" fillId="0" borderId="11" xfId="0" applyBorder="1" applyAlignment="1">
      <alignment horizontal="center"/>
    </xf>
    <xf numFmtId="0" fontId="2" fillId="35" borderId="11" xfId="0" applyFont="1" applyFill="1" applyBorder="1" applyAlignment="1">
      <alignment horizontal="center" vertical="center" wrapText="1"/>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0"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11" xfId="0" applyFont="1" applyBorder="1" applyAlignment="1">
      <alignment horizontal="center" vertical="center"/>
    </xf>
    <xf numFmtId="0" fontId="2" fillId="35" borderId="48" xfId="0"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 fillId="35" borderId="50"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204" fontId="11" fillId="0" borderId="20" xfId="51" applyNumberFormat="1" applyFont="1" applyFill="1" applyBorder="1" applyAlignment="1">
      <alignment horizontal="center" vertical="center" wrapText="1"/>
    </xf>
    <xf numFmtId="204" fontId="11" fillId="0" borderId="21" xfId="51" applyNumberFormat="1" applyFont="1" applyFill="1" applyBorder="1" applyAlignment="1">
      <alignment horizontal="center" vertical="center" wrapText="1"/>
    </xf>
    <xf numFmtId="204" fontId="11" fillId="0" borderId="22" xfId="51" applyNumberFormat="1" applyFont="1" applyFill="1" applyBorder="1" applyAlignment="1">
      <alignment horizontal="center" vertical="center" wrapText="1"/>
    </xf>
    <xf numFmtId="9" fontId="2" fillId="0" borderId="30"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35" borderId="49" xfId="0" applyFont="1" applyFill="1" applyBorder="1" applyAlignment="1">
      <alignment horizontal="center" vertical="center" wrapText="1"/>
    </xf>
    <xf numFmtId="0" fontId="2" fillId="35" borderId="41" xfId="0" applyFont="1" applyFill="1" applyBorder="1" applyAlignment="1">
      <alignment horizontal="center" vertical="center" wrapText="1"/>
    </xf>
    <xf numFmtId="0" fontId="10" fillId="0" borderId="26" xfId="0" applyFont="1" applyBorder="1" applyAlignment="1">
      <alignment horizontal="justify" vertical="center" wrapText="1"/>
    </xf>
    <xf numFmtId="0" fontId="2" fillId="35" borderId="41" xfId="0" applyFont="1" applyFill="1" applyBorder="1" applyAlignment="1">
      <alignment horizontal="center" vertical="center" wrapText="1"/>
    </xf>
    <xf numFmtId="9" fontId="2" fillId="0" borderId="51" xfId="0" applyNumberFormat="1" applyFont="1" applyBorder="1" applyAlignment="1">
      <alignment horizontal="center" vertical="center" wrapText="1"/>
    </xf>
    <xf numFmtId="9" fontId="2" fillId="0" borderId="52"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3" fillId="0" borderId="14" xfId="0" applyFont="1" applyFill="1" applyBorder="1" applyAlignment="1">
      <alignment horizontal="justify" vertical="center" wrapText="1"/>
    </xf>
    <xf numFmtId="0" fontId="3" fillId="0" borderId="26" xfId="0" applyFont="1" applyFill="1" applyBorder="1" applyAlignment="1">
      <alignment horizontal="justify" vertical="center" wrapText="1"/>
    </xf>
    <xf numFmtId="9" fontId="10" fillId="0" borderId="11" xfId="0" applyNumberFormat="1" applyFont="1" applyFill="1" applyBorder="1" applyAlignment="1">
      <alignment horizontal="justify" vertical="center" wrapText="1"/>
    </xf>
    <xf numFmtId="197" fontId="2" fillId="0" borderId="43" xfId="0" applyNumberFormat="1" applyFont="1" applyFill="1" applyBorder="1" applyAlignment="1">
      <alignment horizontal="center" vertical="center" wrapText="1"/>
    </xf>
    <xf numFmtId="197" fontId="2" fillId="0" borderId="46" xfId="0" applyNumberFormat="1" applyFont="1" applyFill="1" applyBorder="1" applyAlignment="1">
      <alignment horizontal="center" vertical="center" wrapText="1"/>
    </xf>
    <xf numFmtId="0" fontId="20" fillId="0" borderId="14" xfId="0" applyFont="1" applyBorder="1" applyAlignment="1">
      <alignment horizontal="center" vertical="center"/>
    </xf>
    <xf numFmtId="197" fontId="2" fillId="0" borderId="45" xfId="0" applyNumberFormat="1" applyFont="1" applyFill="1" applyBorder="1" applyAlignment="1">
      <alignment horizontal="center" vertical="center" wrapText="1"/>
    </xf>
    <xf numFmtId="0" fontId="3" fillId="0" borderId="11" xfId="0" applyFont="1" applyFill="1" applyBorder="1" applyAlignment="1">
      <alignment horizontal="justify" vertical="center" wrapText="1"/>
    </xf>
    <xf numFmtId="9" fontId="2" fillId="0" borderId="22" xfId="0" applyNumberFormat="1" applyFont="1" applyBorder="1" applyAlignment="1">
      <alignment horizontal="center" vertical="center" wrapText="1"/>
    </xf>
    <xf numFmtId="9" fontId="2" fillId="0" borderId="27" xfId="0" applyNumberFormat="1" applyFont="1" applyBorder="1" applyAlignment="1">
      <alignment horizontal="center" vertical="center" wrapText="1"/>
    </xf>
    <xf numFmtId="9" fontId="2" fillId="0" borderId="20" xfId="0" applyNumberFormat="1" applyFont="1" applyBorder="1" applyAlignment="1">
      <alignment horizontal="center" vertical="center" wrapText="1"/>
    </xf>
    <xf numFmtId="0" fontId="0" fillId="0" borderId="14" xfId="0" applyBorder="1" applyAlignment="1">
      <alignment horizontal="center"/>
    </xf>
    <xf numFmtId="0" fontId="2" fillId="35" borderId="12"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35" borderId="35"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3" fillId="0" borderId="4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2" fillId="0" borderId="17" xfId="0" applyFont="1" applyBorder="1" applyAlignment="1">
      <alignment horizontal="left" vertical="center" wrapText="1"/>
    </xf>
    <xf numFmtId="197" fontId="2" fillId="0" borderId="23" xfId="0" applyNumberFormat="1"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37" xfId="0" applyFont="1" applyFill="1" applyBorder="1" applyAlignment="1">
      <alignment horizontal="center" vertical="center" wrapText="1"/>
    </xf>
    <xf numFmtId="197" fontId="2" fillId="0" borderId="20" xfId="51" applyNumberFormat="1" applyFont="1" applyBorder="1" applyAlignment="1">
      <alignment horizontal="center" vertical="center" wrapText="1"/>
    </xf>
    <xf numFmtId="197" fontId="2" fillId="0" borderId="22" xfId="51" applyNumberFormat="1" applyFont="1" applyBorder="1" applyAlignment="1">
      <alignment horizontal="center" vertical="center" wrapText="1"/>
    </xf>
    <xf numFmtId="0" fontId="0" fillId="0" borderId="35" xfId="0" applyBorder="1" applyAlignment="1">
      <alignment horizontal="center"/>
    </xf>
    <xf numFmtId="0" fontId="0" fillId="0" borderId="12" xfId="0" applyBorder="1" applyAlignment="1">
      <alignment horizont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38" xfId="0" applyFont="1" applyBorder="1" applyAlignment="1">
      <alignment horizontal="center" vertical="center"/>
    </xf>
    <xf numFmtId="0" fontId="20" fillId="0" borderId="21" xfId="0" applyFont="1" applyBorder="1" applyAlignment="1">
      <alignment horizontal="center" vertical="center"/>
    </xf>
    <xf numFmtId="0" fontId="2" fillId="36"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6" xfId="0" applyFont="1" applyFill="1" applyBorder="1" applyAlignment="1">
      <alignment horizontal="left" vertical="center" wrapText="1"/>
    </xf>
    <xf numFmtId="0" fontId="2" fillId="36" borderId="12" xfId="0" applyFont="1" applyFill="1" applyBorder="1" applyAlignment="1">
      <alignment horizontal="left" vertical="center" wrapText="1"/>
    </xf>
    <xf numFmtId="0" fontId="3" fillId="36"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3" fillId="36" borderId="11" xfId="0" applyFont="1" applyFill="1" applyBorder="1" applyAlignment="1">
      <alignment horizontal="center" vertical="center" wrapText="1"/>
    </xf>
    <xf numFmtId="0" fontId="2" fillId="35" borderId="39"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42" xfId="0" applyFont="1" applyFill="1" applyBorder="1" applyAlignment="1">
      <alignment horizontal="center" vertical="center" wrapText="1"/>
    </xf>
    <xf numFmtId="0" fontId="2" fillId="35" borderId="56" xfId="0" applyFont="1" applyFill="1" applyBorder="1" applyAlignment="1">
      <alignment horizontal="center" vertical="center" wrapText="1"/>
    </xf>
    <xf numFmtId="9" fontId="2" fillId="0" borderId="56" xfId="0" applyNumberFormat="1" applyFont="1" applyBorder="1" applyAlignment="1">
      <alignment horizontal="center" vertical="center" wrapText="1"/>
    </xf>
    <xf numFmtId="9" fontId="2" fillId="0" borderId="24"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197" fontId="2" fillId="0" borderId="45" xfId="0" applyNumberFormat="1" applyFont="1" applyBorder="1" applyAlignment="1">
      <alignment horizontal="center" vertical="center" wrapText="1"/>
    </xf>
    <xf numFmtId="197" fontId="2" fillId="0" borderId="46" xfId="0" applyNumberFormat="1" applyFont="1" applyBorder="1" applyAlignment="1">
      <alignment horizontal="center" vertical="center" wrapText="1"/>
    </xf>
    <xf numFmtId="0" fontId="3" fillId="0" borderId="42" xfId="0" applyFont="1" applyBorder="1" applyAlignment="1">
      <alignment horizontal="left" vertical="center" wrapText="1"/>
    </xf>
    <xf numFmtId="9" fontId="3" fillId="0" borderId="22" xfId="0" applyNumberFormat="1" applyFont="1" applyBorder="1" applyAlignment="1">
      <alignment horizontal="center" vertical="center" wrapText="1"/>
    </xf>
    <xf numFmtId="9" fontId="3" fillId="0" borderId="27" xfId="0" applyNumberFormat="1" applyFont="1" applyBorder="1" applyAlignment="1">
      <alignment horizontal="center" vertical="center" wrapText="1"/>
    </xf>
    <xf numFmtId="9" fontId="3" fillId="0" borderId="24" xfId="0" applyNumberFormat="1" applyFont="1" applyBorder="1" applyAlignment="1">
      <alignment horizontal="center" vertical="center" wrapText="1"/>
    </xf>
    <xf numFmtId="0" fontId="2" fillId="35" borderId="57"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6" xfId="0" applyFont="1" applyBorder="1" applyAlignment="1">
      <alignment horizontal="center" vertical="center" wrapText="1"/>
    </xf>
    <xf numFmtId="197" fontId="2" fillId="0" borderId="43" xfId="0" applyNumberFormat="1" applyFont="1" applyBorder="1" applyAlignment="1">
      <alignment horizontal="center" vertical="center" wrapText="1"/>
    </xf>
    <xf numFmtId="0" fontId="2" fillId="0" borderId="17" xfId="0" applyFont="1" applyBorder="1" applyAlignment="1">
      <alignment horizontal="center" vertical="center" wrapText="1"/>
    </xf>
    <xf numFmtId="9" fontId="3" fillId="0" borderId="30" xfId="0" applyNumberFormat="1" applyFont="1" applyBorder="1" applyAlignment="1">
      <alignment horizontal="center" vertical="center" wrapText="1"/>
    </xf>
    <xf numFmtId="9" fontId="3" fillId="0" borderId="51" xfId="0" applyNumberFormat="1" applyFont="1" applyBorder="1" applyAlignment="1">
      <alignment horizontal="center" vertical="center" wrapText="1"/>
    </xf>
    <xf numFmtId="9" fontId="3" fillId="0" borderId="52" xfId="0" applyNumberFormat="1" applyFont="1" applyBorder="1" applyAlignment="1">
      <alignment horizontal="center" vertical="center" wrapText="1"/>
    </xf>
    <xf numFmtId="0" fontId="3" fillId="0" borderId="42"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6" xfId="0" applyFont="1" applyBorder="1" applyAlignment="1">
      <alignment horizontal="justify" vertical="center" wrapText="1"/>
    </xf>
    <xf numFmtId="9" fontId="2" fillId="0" borderId="30" xfId="0" applyNumberFormat="1" applyFont="1" applyFill="1" applyBorder="1" applyAlignment="1">
      <alignment horizontal="center" vertical="center" wrapText="1"/>
    </xf>
    <xf numFmtId="9" fontId="2" fillId="0" borderId="51" xfId="0" applyNumberFormat="1" applyFont="1" applyFill="1" applyBorder="1" applyAlignment="1">
      <alignment horizontal="center" vertical="center" wrapText="1"/>
    </xf>
    <xf numFmtId="9" fontId="2" fillId="0" borderId="52" xfId="0" applyNumberFormat="1" applyFont="1" applyFill="1" applyBorder="1" applyAlignment="1">
      <alignment horizontal="center" vertical="center" wrapText="1"/>
    </xf>
    <xf numFmtId="197" fontId="2" fillId="6" borderId="21"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197" fontId="2" fillId="0" borderId="20" xfId="0" applyNumberFormat="1" applyFont="1" applyFill="1" applyBorder="1" applyAlignment="1">
      <alignment horizontal="center" vertical="center" wrapText="1"/>
    </xf>
    <xf numFmtId="197" fontId="2" fillId="0" borderId="21" xfId="0" applyNumberFormat="1" applyFont="1" applyFill="1" applyBorder="1" applyAlignment="1">
      <alignment horizontal="center" vertical="center" wrapText="1"/>
    </xf>
    <xf numFmtId="0" fontId="3" fillId="0" borderId="4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2" fillId="0" borderId="12" xfId="0" applyFont="1" applyFill="1" applyBorder="1" applyAlignment="1">
      <alignment horizontal="center" vertical="center" wrapText="1"/>
    </xf>
    <xf numFmtId="197" fontId="2" fillId="0" borderId="20" xfId="0" applyNumberFormat="1" applyFont="1" applyFill="1" applyBorder="1" applyAlignment="1">
      <alignment horizontal="center" vertical="center"/>
    </xf>
    <xf numFmtId="197" fontId="2" fillId="0" borderId="22" xfId="0" applyNumberFormat="1" applyFont="1" applyFill="1" applyBorder="1" applyAlignment="1">
      <alignment horizontal="center" vertical="center"/>
    </xf>
    <xf numFmtId="197" fontId="2" fillId="0" borderId="21" xfId="51" applyNumberFormat="1" applyFont="1" applyBorder="1" applyAlignment="1">
      <alignment horizontal="center" vertical="center" wrapText="1"/>
    </xf>
    <xf numFmtId="0" fontId="2" fillId="32" borderId="16"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5" xfId="0" applyFont="1" applyFill="1" applyBorder="1" applyAlignment="1">
      <alignment horizontal="center" vertical="center" wrapText="1"/>
    </xf>
    <xf numFmtId="197" fontId="2" fillId="0" borderId="27" xfId="51" applyNumberFormat="1"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Border="1" applyAlignment="1">
      <alignment horizontal="center" vertical="center" wrapText="1"/>
    </xf>
    <xf numFmtId="197" fontId="2" fillId="32" borderId="20" xfId="51" applyNumberFormat="1" applyFont="1" applyFill="1" applyBorder="1" applyAlignment="1">
      <alignment horizontal="center" vertical="center" wrapText="1"/>
    </xf>
    <xf numFmtId="197" fontId="2" fillId="32" borderId="21" xfId="51" applyNumberFormat="1" applyFont="1" applyFill="1" applyBorder="1" applyAlignment="1">
      <alignment horizontal="center" vertical="center" wrapText="1"/>
    </xf>
    <xf numFmtId="197" fontId="2" fillId="32" borderId="28" xfId="51" applyNumberFormat="1" applyFont="1" applyFill="1" applyBorder="1" applyAlignment="1">
      <alignment horizontal="center" vertical="center" wrapText="1"/>
    </xf>
    <xf numFmtId="197" fontId="2" fillId="0" borderId="21" xfId="49" applyNumberFormat="1" applyFont="1" applyBorder="1" applyAlignment="1">
      <alignment horizontal="center" vertical="center" wrapText="1"/>
    </xf>
    <xf numFmtId="0" fontId="2" fillId="32" borderId="12" xfId="0" applyFont="1" applyFill="1" applyBorder="1" applyAlignment="1">
      <alignment horizontal="center" vertical="center" wrapText="1"/>
    </xf>
    <xf numFmtId="197" fontId="18" fillId="0" borderId="21" xfId="55" applyNumberFormat="1" applyFont="1" applyBorder="1" applyAlignment="1">
      <alignment horizontal="center" vertical="center" wrapText="1"/>
      <protection/>
    </xf>
    <xf numFmtId="197" fontId="2" fillId="0" borderId="22" xfId="49" applyNumberFormat="1" applyFont="1" applyBorder="1" applyAlignment="1">
      <alignment horizontal="center" vertical="center" wrapText="1"/>
    </xf>
    <xf numFmtId="197" fontId="2" fillId="0" borderId="27" xfId="49" applyNumberFormat="1" applyFont="1" applyBorder="1" applyAlignment="1">
      <alignment horizontal="center" vertical="center" wrapText="1"/>
    </xf>
    <xf numFmtId="197" fontId="2" fillId="0" borderId="20" xfId="49" applyNumberFormat="1" applyFont="1" applyBorder="1" applyAlignment="1">
      <alignment horizontal="center" vertical="center" wrapText="1"/>
    </xf>
    <xf numFmtId="0" fontId="2" fillId="32" borderId="17" xfId="0" applyFont="1" applyFill="1" applyBorder="1" applyAlignment="1">
      <alignment horizontal="left" vertical="center" wrapText="1"/>
    </xf>
    <xf numFmtId="0" fontId="2" fillId="32" borderId="18" xfId="0" applyFont="1" applyFill="1" applyBorder="1" applyAlignment="1">
      <alignment horizontal="left" vertical="center" wrapText="1"/>
    </xf>
    <xf numFmtId="0" fontId="2" fillId="32" borderId="16"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2" fillId="0" borderId="35" xfId="0" applyFont="1" applyBorder="1" applyAlignment="1">
      <alignment horizontal="center" vertical="center" wrapText="1"/>
    </xf>
    <xf numFmtId="0" fontId="2" fillId="0" borderId="15" xfId="0" applyFont="1" applyBorder="1" applyAlignment="1">
      <alignment horizontal="center" vertical="center" wrapText="1"/>
    </xf>
    <xf numFmtId="197" fontId="2" fillId="0" borderId="38" xfId="49" applyNumberFormat="1" applyFont="1" applyBorder="1" applyAlignment="1">
      <alignment horizontal="center" vertical="center" wrapText="1"/>
    </xf>
    <xf numFmtId="197" fontId="2" fillId="0" borderId="28" xfId="49" applyNumberFormat="1" applyFont="1" applyBorder="1" applyAlignment="1">
      <alignment horizontal="center" vertical="center" wrapText="1"/>
    </xf>
    <xf numFmtId="0" fontId="3" fillId="0" borderId="42" xfId="0" applyFont="1" applyBorder="1" applyAlignment="1">
      <alignment horizontal="justify" vertical="top" wrapText="1"/>
    </xf>
    <xf numFmtId="0" fontId="3" fillId="0" borderId="19" xfId="0" applyFont="1" applyBorder="1" applyAlignment="1">
      <alignment horizontal="justify" vertical="top" wrapText="1"/>
    </xf>
    <xf numFmtId="0" fontId="3" fillId="0" borderId="26" xfId="0" applyFont="1" applyBorder="1" applyAlignment="1">
      <alignment horizontal="justify" vertical="top" wrapText="1"/>
    </xf>
    <xf numFmtId="0" fontId="3" fillId="0" borderId="42" xfId="0" applyFont="1" applyBorder="1" applyAlignment="1">
      <alignment horizontal="justify" vertical="justify" wrapText="1"/>
    </xf>
    <xf numFmtId="0" fontId="3" fillId="0" borderId="13" xfId="0" applyFont="1" applyBorder="1" applyAlignment="1">
      <alignment horizontal="justify" vertical="justify" wrapText="1"/>
    </xf>
    <xf numFmtId="197" fontId="11" fillId="0" borderId="20" xfId="49" applyNumberFormat="1" applyFont="1" applyBorder="1" applyAlignment="1">
      <alignment horizontal="center" vertical="center" wrapText="1"/>
    </xf>
    <xf numFmtId="197" fontId="11" fillId="0" borderId="21" xfId="49" applyNumberFormat="1" applyFont="1" applyBorder="1" applyAlignment="1">
      <alignment horizontal="center" vertical="center" wrapText="1"/>
    </xf>
    <xf numFmtId="9" fontId="3" fillId="0" borderId="11" xfId="0" applyNumberFormat="1" applyFont="1" applyFill="1" applyBorder="1" applyAlignment="1">
      <alignment horizontal="justify" vertical="center" wrapText="1"/>
    </xf>
    <xf numFmtId="9" fontId="3" fillId="0" borderId="10" xfId="0" applyNumberFormat="1"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197" fontId="2" fillId="0" borderId="22" xfId="49" applyNumberFormat="1" applyFont="1" applyFill="1" applyBorder="1" applyAlignment="1">
      <alignment horizontal="center" vertical="center" wrapText="1"/>
    </xf>
    <xf numFmtId="197" fontId="2" fillId="0" borderId="24" xfId="49" applyNumberFormat="1" applyFont="1" applyFill="1" applyBorder="1" applyAlignment="1">
      <alignment horizontal="center" vertical="center" wrapText="1"/>
    </xf>
    <xf numFmtId="197" fontId="11" fillId="0" borderId="22" xfId="49" applyNumberFormat="1" applyFont="1" applyBorder="1" applyAlignment="1">
      <alignment horizontal="center" vertical="center" wrapText="1"/>
    </xf>
    <xf numFmtId="9" fontId="3" fillId="0" borderId="42" xfId="0" applyNumberFormat="1" applyFont="1" applyBorder="1" applyAlignment="1">
      <alignment horizontal="left" vertical="center" wrapText="1"/>
    </xf>
    <xf numFmtId="9" fontId="3" fillId="0" borderId="19" xfId="0" applyNumberFormat="1" applyFont="1" applyBorder="1" applyAlignment="1">
      <alignment horizontal="left" vertical="center" wrapText="1"/>
    </xf>
    <xf numFmtId="9" fontId="3" fillId="0" borderId="13" xfId="0" applyNumberFormat="1" applyFont="1" applyBorder="1" applyAlignment="1">
      <alignment horizontal="left" vertical="center" wrapText="1"/>
    </xf>
    <xf numFmtId="0" fontId="2" fillId="0" borderId="15" xfId="0" applyFont="1" applyFill="1" applyBorder="1" applyAlignment="1">
      <alignment horizontal="center" vertical="center" wrapText="1"/>
    </xf>
    <xf numFmtId="197" fontId="11" fillId="0" borderId="38" xfId="49" applyNumberFormat="1" applyFont="1" applyBorder="1" applyAlignment="1">
      <alignment horizontal="center" vertical="center" wrapText="1"/>
    </xf>
    <xf numFmtId="197" fontId="11" fillId="0" borderId="28" xfId="49" applyNumberFormat="1" applyFont="1" applyBorder="1" applyAlignment="1">
      <alignment horizontal="center" vertical="center" wrapText="1"/>
    </xf>
    <xf numFmtId="0" fontId="9" fillId="35" borderId="58" xfId="0" applyFont="1" applyFill="1" applyBorder="1" applyAlignment="1">
      <alignment horizontal="center" vertical="center" wrapText="1"/>
    </xf>
    <xf numFmtId="0" fontId="9" fillId="35" borderId="54" xfId="0" applyFont="1" applyFill="1" applyBorder="1" applyAlignment="1">
      <alignment horizontal="center" vertical="center" wrapText="1"/>
    </xf>
    <xf numFmtId="0" fontId="9" fillId="35" borderId="59" xfId="0" applyFont="1" applyFill="1" applyBorder="1" applyAlignment="1">
      <alignment horizontal="center" vertical="center" wrapText="1"/>
    </xf>
    <xf numFmtId="9" fontId="18" fillId="0" borderId="22" xfId="45" applyNumberFormat="1" applyFont="1" applyFill="1" applyBorder="1" applyAlignment="1">
      <alignment horizontal="center" vertical="center"/>
      <protection/>
    </xf>
    <xf numFmtId="9" fontId="18" fillId="0" borderId="27" xfId="45" applyNumberFormat="1" applyFont="1" applyFill="1" applyBorder="1" applyAlignment="1">
      <alignment horizontal="center" vertical="center"/>
      <protection/>
    </xf>
    <xf numFmtId="0" fontId="20" fillId="35" borderId="48" xfId="0" applyFont="1" applyFill="1" applyBorder="1" applyAlignment="1">
      <alignment horizontal="center" vertical="center" wrapText="1"/>
    </xf>
    <xf numFmtId="0" fontId="20" fillId="35" borderId="49" xfId="0" applyFont="1" applyFill="1" applyBorder="1" applyAlignment="1">
      <alignment horizontal="center" vertical="center" wrapText="1"/>
    </xf>
    <xf numFmtId="0" fontId="20" fillId="35" borderId="41" xfId="0" applyFont="1" applyFill="1" applyBorder="1" applyAlignment="1">
      <alignment horizontal="center" vertical="center" wrapText="1"/>
    </xf>
    <xf numFmtId="0" fontId="9" fillId="35" borderId="48" xfId="0" applyFont="1" applyFill="1" applyBorder="1" applyAlignment="1">
      <alignment horizontal="center" vertical="center" wrapText="1"/>
    </xf>
    <xf numFmtId="0" fontId="9" fillId="35" borderId="49"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25" fillId="35" borderId="48" xfId="0" applyFont="1" applyFill="1" applyBorder="1" applyAlignment="1">
      <alignment horizontal="right" vertical="center" wrapText="1"/>
    </xf>
    <xf numFmtId="0" fontId="25" fillId="35" borderId="49" xfId="0" applyFont="1" applyFill="1" applyBorder="1" applyAlignment="1">
      <alignment horizontal="right" vertical="center" wrapText="1"/>
    </xf>
    <xf numFmtId="9" fontId="61" fillId="0" borderId="56" xfId="0" applyNumberFormat="1" applyFont="1" applyBorder="1" applyAlignment="1">
      <alignment horizontal="center" vertical="center"/>
    </xf>
    <xf numFmtId="0" fontId="61" fillId="0" borderId="27" xfId="0" applyFont="1" applyBorder="1" applyAlignment="1">
      <alignment horizontal="center" vertical="center"/>
    </xf>
    <xf numFmtId="0" fontId="61" fillId="0" borderId="24" xfId="0" applyFon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10" xfId="55"/>
    <cellStyle name="Normal 2 17"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7"/>
      <c:rotY val="20"/>
      <c:depthPercent val="100"/>
      <c:rAngAx val="1"/>
    </c:view3D>
    <c:plotArea>
      <c:layout>
        <c:manualLayout>
          <c:xMode val="edge"/>
          <c:yMode val="edge"/>
          <c:x val="0.00175"/>
          <c:y val="0.004"/>
          <c:w val="0.98625"/>
          <c:h val="0.978"/>
        </c:manualLayout>
      </c:layout>
      <c:bar3D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3175">
                <a:noFill/>
              </a:ln>
            </c:spPr>
          </c:dPt>
          <c:dPt>
            <c:idx val="2"/>
            <c:invertIfNegative val="0"/>
            <c:spPr>
              <a:solidFill>
                <a:srgbClr val="FFFF00"/>
              </a:solidFill>
              <a:ln w="3175">
                <a:noFill/>
              </a:ln>
            </c:spPr>
          </c:dPt>
          <c:dPt>
            <c:idx val="3"/>
            <c:invertIfNegative val="0"/>
            <c:spPr>
              <a:solidFill>
                <a:srgbClr val="92D050"/>
              </a:solidFill>
              <a:ln w="3175">
                <a:noFill/>
              </a:ln>
            </c:spPr>
          </c:dPt>
          <c:dPt>
            <c:idx val="4"/>
            <c:invertIfNegative val="0"/>
            <c:spPr>
              <a:solidFill>
                <a:srgbClr val="00B0F0"/>
              </a:solidFill>
              <a:ln w="3175">
                <a:noFill/>
              </a:ln>
            </c:spPr>
          </c:dPt>
          <c:dPt>
            <c:idx val="5"/>
            <c:invertIfNegative val="0"/>
            <c:spPr>
              <a:solidFill>
                <a:srgbClr val="FFC000"/>
              </a:solidFill>
              <a:ln w="3175">
                <a:noFill/>
              </a:ln>
            </c:spPr>
          </c:dPt>
          <c:dPt>
            <c:idx val="7"/>
            <c:invertIfNegative val="0"/>
            <c:spPr>
              <a:solidFill>
                <a:srgbClr val="6DE709"/>
              </a:solidFill>
              <a:ln w="3175">
                <a:noFill/>
              </a:ln>
            </c:spPr>
          </c:dPt>
          <c:dLbls>
            <c:numFmt formatCode="General" sourceLinked="1"/>
            <c:spPr>
              <a:noFill/>
              <a:ln w="3175">
                <a:noFill/>
              </a:ln>
            </c:spPr>
            <c:showLegendKey val="0"/>
            <c:showVal val="1"/>
            <c:showBubbleSize val="0"/>
            <c:showCatName val="0"/>
            <c:showSerName val="0"/>
            <c:showPercent val="0"/>
          </c:dLbls>
          <c:cat>
            <c:strRef>
              <c:f>'[1]PROMEDIOS '!$A$7:$A$14</c:f>
              <c:strCache>
                <c:ptCount val="8"/>
                <c:pt idx="0">
                  <c:v>EJE ESTRATÉGICO No 1 </c:v>
                </c:pt>
                <c:pt idx="1">
                  <c:v>EJE ESTRATÉGICO No 2 </c:v>
                </c:pt>
                <c:pt idx="2">
                  <c:v>EJE ESTRATÉGICO No 3 </c:v>
                </c:pt>
                <c:pt idx="3">
                  <c:v>EJE ESTRATÉGICO No 4</c:v>
                </c:pt>
                <c:pt idx="4">
                  <c:v>EJE ESTRATÉGICO No 5 </c:v>
                </c:pt>
                <c:pt idx="5">
                  <c:v>EJE ESTRATÉGICO No 6 </c:v>
                </c:pt>
                <c:pt idx="6">
                  <c:v>EJE ESTRATÉGICO No 7 </c:v>
                </c:pt>
                <c:pt idx="7">
                  <c:v>EJE ESTRATÉGICO No 8 </c:v>
                </c:pt>
              </c:strCache>
            </c:strRef>
          </c:cat>
          <c:val>
            <c:numRef>
              <c:f>'[1]PROMEDIOS '!$C$7:$C$14</c:f>
              <c:numCache>
                <c:ptCount val="8"/>
                <c:pt idx="0">
                  <c:v>0.5955050505050505</c:v>
                </c:pt>
                <c:pt idx="1">
                  <c:v>0.6071428571428571</c:v>
                </c:pt>
                <c:pt idx="2">
                  <c:v>0.9650000000000001</c:v>
                </c:pt>
                <c:pt idx="3">
                  <c:v>0.7312500000000001</c:v>
                </c:pt>
                <c:pt idx="4">
                  <c:v>0.666</c:v>
                </c:pt>
                <c:pt idx="5">
                  <c:v>0.6796428571428572</c:v>
                </c:pt>
                <c:pt idx="6">
                  <c:v>0.5844685990338164</c:v>
                </c:pt>
                <c:pt idx="7">
                  <c:v>0.7330618686868687</c:v>
                </c:pt>
              </c:numCache>
            </c:numRef>
          </c:val>
          <c:shape val="cylinder"/>
        </c:ser>
        <c:overlap val="100"/>
        <c:shape val="cylinder"/>
        <c:axId val="42640463"/>
        <c:axId val="48219848"/>
      </c:bar3DChart>
      <c:catAx>
        <c:axId val="4264046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8219848"/>
        <c:crosses val="autoZero"/>
        <c:auto val="1"/>
        <c:lblOffset val="100"/>
        <c:tickLblSkip val="1"/>
        <c:noMultiLvlLbl val="0"/>
      </c:catAx>
      <c:valAx>
        <c:axId val="48219848"/>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640463"/>
        <c:crossesAt val="1"/>
        <c:crossBetween val="between"/>
        <c:dispUnits/>
      </c:valAx>
      <c:spPr>
        <a:noFill/>
        <a:ln>
          <a:noFill/>
        </a:ln>
      </c:spPr>
    </c:plotArea>
    <c:legend>
      <c:legendPos val="r"/>
      <c:layout>
        <c:manualLayout>
          <c:xMode val="edge"/>
          <c:yMode val="edge"/>
          <c:x val="0.624"/>
          <c:y val="0.04775"/>
          <c:w val="0.31675"/>
          <c:h val="0.13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zoomScale="80"/>
  </sheetViews>
  <pageMargins left="0.7086614173228347" right="0.7086614173228347" top="0.42" bottom="0.7480314960629921" header="0.7086614173228347" footer="0.31496062992125984"/>
  <pageSetup fitToHeight="0" fitToWidth="0" horizontalDpi="600" verticalDpi="600" orientation="landscape"/>
  <headerFooter>
    <oddHeader>&amp;C&amp;"-,Negrita"PORCENTAJE DE CUMPLIMIENTO POR DESAFIO VIGENCIA 2012</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xdr:rowOff>
    </xdr:from>
    <xdr:to>
      <xdr:col>0</xdr:col>
      <xdr:colOff>1371600</xdr:colOff>
      <xdr:row>3</xdr:row>
      <xdr:rowOff>0</xdr:rowOff>
    </xdr:to>
    <xdr:pic>
      <xdr:nvPicPr>
        <xdr:cNvPr id="1" name="Imagen 2"/>
        <xdr:cNvPicPr preferRelativeResize="1">
          <a:picLocks noChangeAspect="1"/>
        </xdr:cNvPicPr>
      </xdr:nvPicPr>
      <xdr:blipFill>
        <a:blip r:embed="rId1"/>
        <a:stretch>
          <a:fillRect/>
        </a:stretch>
      </xdr:blipFill>
      <xdr:spPr>
        <a:xfrm>
          <a:off x="133350" y="9525"/>
          <a:ext cx="1238250" cy="457200"/>
        </a:xfrm>
        <a:prstGeom prst="rect">
          <a:avLst/>
        </a:prstGeom>
        <a:noFill/>
        <a:ln w="9525" cmpd="sng">
          <a:noFill/>
        </a:ln>
      </xdr:spPr>
    </xdr:pic>
    <xdr:clientData/>
  </xdr:twoCellAnchor>
  <xdr:twoCellAnchor>
    <xdr:from>
      <xdr:col>6</xdr:col>
      <xdr:colOff>47625</xdr:colOff>
      <xdr:row>0</xdr:row>
      <xdr:rowOff>66675</xdr:rowOff>
    </xdr:from>
    <xdr:to>
      <xdr:col>6</xdr:col>
      <xdr:colOff>828675</xdr:colOff>
      <xdr:row>2</xdr:row>
      <xdr:rowOff>104775</xdr:rowOff>
    </xdr:to>
    <xdr:pic>
      <xdr:nvPicPr>
        <xdr:cNvPr id="2" name="Imagen 1"/>
        <xdr:cNvPicPr preferRelativeResize="1">
          <a:picLocks noChangeAspect="1"/>
        </xdr:cNvPicPr>
      </xdr:nvPicPr>
      <xdr:blipFill>
        <a:blip r:embed="rId2"/>
        <a:stretch>
          <a:fillRect/>
        </a:stretch>
      </xdr:blipFill>
      <xdr:spPr>
        <a:xfrm>
          <a:off x="9086850" y="66675"/>
          <a:ext cx="78105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076950"/>
    <xdr:graphicFrame>
      <xdr:nvGraphicFramePr>
        <xdr:cNvPr id="1" name="Shape 1025"/>
        <xdr:cNvGraphicFramePr/>
      </xdr:nvGraphicFramePr>
      <xdr:xfrm>
        <a:off x="0" y="95250"/>
        <a:ext cx="8743950" cy="6076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28575</xdr:rowOff>
    </xdr:from>
    <xdr:to>
      <xdr:col>0</xdr:col>
      <xdr:colOff>1400175</xdr:colOff>
      <xdr:row>2</xdr:row>
      <xdr:rowOff>95250</xdr:rowOff>
    </xdr:to>
    <xdr:pic>
      <xdr:nvPicPr>
        <xdr:cNvPr id="1" name="Imagen 2"/>
        <xdr:cNvPicPr preferRelativeResize="1">
          <a:picLocks noChangeAspect="1"/>
        </xdr:cNvPicPr>
      </xdr:nvPicPr>
      <xdr:blipFill>
        <a:blip r:embed="rId1"/>
        <a:stretch>
          <a:fillRect/>
        </a:stretch>
      </xdr:blipFill>
      <xdr:spPr>
        <a:xfrm>
          <a:off x="314325" y="28575"/>
          <a:ext cx="1085850" cy="333375"/>
        </a:xfrm>
        <a:prstGeom prst="rect">
          <a:avLst/>
        </a:prstGeom>
        <a:noFill/>
        <a:ln w="9525" cmpd="sng">
          <a:noFill/>
        </a:ln>
      </xdr:spPr>
    </xdr:pic>
    <xdr:clientData/>
  </xdr:twoCellAnchor>
  <xdr:twoCellAnchor>
    <xdr:from>
      <xdr:col>6</xdr:col>
      <xdr:colOff>76200</xdr:colOff>
      <xdr:row>0</xdr:row>
      <xdr:rowOff>19050</xdr:rowOff>
    </xdr:from>
    <xdr:to>
      <xdr:col>6</xdr:col>
      <xdr:colOff>771525</xdr:colOff>
      <xdr:row>2</xdr:row>
      <xdr:rowOff>66675</xdr:rowOff>
    </xdr:to>
    <xdr:pic>
      <xdr:nvPicPr>
        <xdr:cNvPr id="2" name="Imagen 1"/>
        <xdr:cNvPicPr preferRelativeResize="1">
          <a:picLocks noChangeAspect="1"/>
        </xdr:cNvPicPr>
      </xdr:nvPicPr>
      <xdr:blipFill>
        <a:blip r:embed="rId2"/>
        <a:stretch>
          <a:fillRect/>
        </a:stretch>
      </xdr:blipFill>
      <xdr:spPr>
        <a:xfrm>
          <a:off x="9134475" y="19050"/>
          <a:ext cx="6953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38100</xdr:rowOff>
    </xdr:from>
    <xdr:to>
      <xdr:col>0</xdr:col>
      <xdr:colOff>1333500</xdr:colOff>
      <xdr:row>2</xdr:row>
      <xdr:rowOff>133350</xdr:rowOff>
    </xdr:to>
    <xdr:pic>
      <xdr:nvPicPr>
        <xdr:cNvPr id="1" name="Imagen 2"/>
        <xdr:cNvPicPr preferRelativeResize="1">
          <a:picLocks noChangeAspect="1"/>
        </xdr:cNvPicPr>
      </xdr:nvPicPr>
      <xdr:blipFill>
        <a:blip r:embed="rId1"/>
        <a:stretch>
          <a:fillRect/>
        </a:stretch>
      </xdr:blipFill>
      <xdr:spPr>
        <a:xfrm>
          <a:off x="161925" y="38100"/>
          <a:ext cx="1171575" cy="400050"/>
        </a:xfrm>
        <a:prstGeom prst="rect">
          <a:avLst/>
        </a:prstGeom>
        <a:noFill/>
        <a:ln w="9525" cmpd="sng">
          <a:noFill/>
        </a:ln>
      </xdr:spPr>
    </xdr:pic>
    <xdr:clientData/>
  </xdr:twoCellAnchor>
  <xdr:twoCellAnchor>
    <xdr:from>
      <xdr:col>6</xdr:col>
      <xdr:colOff>114300</xdr:colOff>
      <xdr:row>0</xdr:row>
      <xdr:rowOff>19050</xdr:rowOff>
    </xdr:from>
    <xdr:to>
      <xdr:col>6</xdr:col>
      <xdr:colOff>819150</xdr:colOff>
      <xdr:row>2</xdr:row>
      <xdr:rowOff>142875</xdr:rowOff>
    </xdr:to>
    <xdr:pic>
      <xdr:nvPicPr>
        <xdr:cNvPr id="2" name="Imagen 1"/>
        <xdr:cNvPicPr preferRelativeResize="1">
          <a:picLocks noChangeAspect="1"/>
        </xdr:cNvPicPr>
      </xdr:nvPicPr>
      <xdr:blipFill>
        <a:blip r:embed="rId2"/>
        <a:stretch>
          <a:fillRect/>
        </a:stretch>
      </xdr:blipFill>
      <xdr:spPr>
        <a:xfrm>
          <a:off x="9172575" y="19050"/>
          <a:ext cx="70485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1209675</xdr:colOff>
      <xdr:row>2</xdr:row>
      <xdr:rowOff>19050</xdr:rowOff>
    </xdr:to>
    <xdr:pic>
      <xdr:nvPicPr>
        <xdr:cNvPr id="1" name="Imagen 2"/>
        <xdr:cNvPicPr preferRelativeResize="1">
          <a:picLocks noChangeAspect="1"/>
        </xdr:cNvPicPr>
      </xdr:nvPicPr>
      <xdr:blipFill>
        <a:blip r:embed="rId1"/>
        <a:stretch>
          <a:fillRect/>
        </a:stretch>
      </xdr:blipFill>
      <xdr:spPr>
        <a:xfrm>
          <a:off x="400050" y="0"/>
          <a:ext cx="809625" cy="285750"/>
        </a:xfrm>
        <a:prstGeom prst="rect">
          <a:avLst/>
        </a:prstGeom>
        <a:noFill/>
        <a:ln w="9525" cmpd="sng">
          <a:noFill/>
        </a:ln>
      </xdr:spPr>
    </xdr:pic>
    <xdr:clientData/>
  </xdr:twoCellAnchor>
  <xdr:twoCellAnchor>
    <xdr:from>
      <xdr:col>6</xdr:col>
      <xdr:colOff>190500</xdr:colOff>
      <xdr:row>0</xdr:row>
      <xdr:rowOff>28575</xdr:rowOff>
    </xdr:from>
    <xdr:to>
      <xdr:col>6</xdr:col>
      <xdr:colOff>742950</xdr:colOff>
      <xdr:row>2</xdr:row>
      <xdr:rowOff>38100</xdr:rowOff>
    </xdr:to>
    <xdr:pic>
      <xdr:nvPicPr>
        <xdr:cNvPr id="2" name="Imagen 1"/>
        <xdr:cNvPicPr preferRelativeResize="1">
          <a:picLocks noChangeAspect="1"/>
        </xdr:cNvPicPr>
      </xdr:nvPicPr>
      <xdr:blipFill>
        <a:blip r:embed="rId2"/>
        <a:stretch>
          <a:fillRect/>
        </a:stretch>
      </xdr:blipFill>
      <xdr:spPr>
        <a:xfrm>
          <a:off x="9496425" y="28575"/>
          <a:ext cx="55245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1304925</xdr:colOff>
      <xdr:row>2</xdr:row>
      <xdr:rowOff>0</xdr:rowOff>
    </xdr:to>
    <xdr:pic>
      <xdr:nvPicPr>
        <xdr:cNvPr id="1" name="Imagen 2"/>
        <xdr:cNvPicPr preferRelativeResize="1">
          <a:picLocks noChangeAspect="1"/>
        </xdr:cNvPicPr>
      </xdr:nvPicPr>
      <xdr:blipFill>
        <a:blip r:embed="rId1"/>
        <a:stretch>
          <a:fillRect/>
        </a:stretch>
      </xdr:blipFill>
      <xdr:spPr>
        <a:xfrm>
          <a:off x="200025" y="0"/>
          <a:ext cx="1104900" cy="266700"/>
        </a:xfrm>
        <a:prstGeom prst="rect">
          <a:avLst/>
        </a:prstGeom>
        <a:noFill/>
        <a:ln w="9525" cmpd="sng">
          <a:noFill/>
        </a:ln>
      </xdr:spPr>
    </xdr:pic>
    <xdr:clientData/>
  </xdr:twoCellAnchor>
  <xdr:twoCellAnchor>
    <xdr:from>
      <xdr:col>5</xdr:col>
      <xdr:colOff>876300</xdr:colOff>
      <xdr:row>0</xdr:row>
      <xdr:rowOff>28575</xdr:rowOff>
    </xdr:from>
    <xdr:to>
      <xdr:col>6</xdr:col>
      <xdr:colOff>342900</xdr:colOff>
      <xdr:row>2</xdr:row>
      <xdr:rowOff>0</xdr:rowOff>
    </xdr:to>
    <xdr:pic>
      <xdr:nvPicPr>
        <xdr:cNvPr id="2" name="Imagen 1"/>
        <xdr:cNvPicPr preferRelativeResize="1">
          <a:picLocks noChangeAspect="1"/>
        </xdr:cNvPicPr>
      </xdr:nvPicPr>
      <xdr:blipFill>
        <a:blip r:embed="rId2"/>
        <a:stretch>
          <a:fillRect/>
        </a:stretch>
      </xdr:blipFill>
      <xdr:spPr>
        <a:xfrm>
          <a:off x="8801100" y="28575"/>
          <a:ext cx="685800"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0</xdr:col>
      <xdr:colOff>1076325</xdr:colOff>
      <xdr:row>2</xdr:row>
      <xdr:rowOff>57150</xdr:rowOff>
    </xdr:to>
    <xdr:pic>
      <xdr:nvPicPr>
        <xdr:cNvPr id="1" name="Imagen 2"/>
        <xdr:cNvPicPr preferRelativeResize="1">
          <a:picLocks noChangeAspect="1"/>
        </xdr:cNvPicPr>
      </xdr:nvPicPr>
      <xdr:blipFill>
        <a:blip r:embed="rId1"/>
        <a:stretch>
          <a:fillRect/>
        </a:stretch>
      </xdr:blipFill>
      <xdr:spPr>
        <a:xfrm>
          <a:off x="57150" y="9525"/>
          <a:ext cx="1019175" cy="314325"/>
        </a:xfrm>
        <a:prstGeom prst="rect">
          <a:avLst/>
        </a:prstGeom>
        <a:noFill/>
        <a:ln w="9525" cmpd="sng">
          <a:noFill/>
        </a:ln>
      </xdr:spPr>
    </xdr:pic>
    <xdr:clientData/>
  </xdr:twoCellAnchor>
  <xdr:twoCellAnchor>
    <xdr:from>
      <xdr:col>6</xdr:col>
      <xdr:colOff>276225</xdr:colOff>
      <xdr:row>0</xdr:row>
      <xdr:rowOff>19050</xdr:rowOff>
    </xdr:from>
    <xdr:to>
      <xdr:col>6</xdr:col>
      <xdr:colOff>857250</xdr:colOff>
      <xdr:row>2</xdr:row>
      <xdr:rowOff>19050</xdr:rowOff>
    </xdr:to>
    <xdr:pic>
      <xdr:nvPicPr>
        <xdr:cNvPr id="2" name="Imagen 1"/>
        <xdr:cNvPicPr preferRelativeResize="1">
          <a:picLocks noChangeAspect="1"/>
        </xdr:cNvPicPr>
      </xdr:nvPicPr>
      <xdr:blipFill>
        <a:blip r:embed="rId2"/>
        <a:stretch>
          <a:fillRect/>
        </a:stretch>
      </xdr:blipFill>
      <xdr:spPr>
        <a:xfrm>
          <a:off x="9334500" y="19050"/>
          <a:ext cx="581025"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28575</xdr:rowOff>
    </xdr:from>
    <xdr:to>
      <xdr:col>0</xdr:col>
      <xdr:colOff>914400</xdr:colOff>
      <xdr:row>2</xdr:row>
      <xdr:rowOff>47625</xdr:rowOff>
    </xdr:to>
    <xdr:pic>
      <xdr:nvPicPr>
        <xdr:cNvPr id="1" name="Imagen 2"/>
        <xdr:cNvPicPr preferRelativeResize="1">
          <a:picLocks noChangeAspect="1"/>
        </xdr:cNvPicPr>
      </xdr:nvPicPr>
      <xdr:blipFill>
        <a:blip r:embed="rId1"/>
        <a:stretch>
          <a:fillRect/>
        </a:stretch>
      </xdr:blipFill>
      <xdr:spPr>
        <a:xfrm>
          <a:off x="190500" y="28575"/>
          <a:ext cx="723900" cy="285750"/>
        </a:xfrm>
        <a:prstGeom prst="rect">
          <a:avLst/>
        </a:prstGeom>
        <a:noFill/>
        <a:ln w="9525" cmpd="sng">
          <a:noFill/>
        </a:ln>
      </xdr:spPr>
    </xdr:pic>
    <xdr:clientData/>
  </xdr:twoCellAnchor>
  <xdr:twoCellAnchor>
    <xdr:from>
      <xdr:col>6</xdr:col>
      <xdr:colOff>123825</xdr:colOff>
      <xdr:row>0</xdr:row>
      <xdr:rowOff>38100</xdr:rowOff>
    </xdr:from>
    <xdr:to>
      <xdr:col>6</xdr:col>
      <xdr:colOff>676275</xdr:colOff>
      <xdr:row>2</xdr:row>
      <xdr:rowOff>66675</xdr:rowOff>
    </xdr:to>
    <xdr:pic>
      <xdr:nvPicPr>
        <xdr:cNvPr id="2" name="Imagen 1"/>
        <xdr:cNvPicPr preferRelativeResize="1">
          <a:picLocks noChangeAspect="1"/>
        </xdr:cNvPicPr>
      </xdr:nvPicPr>
      <xdr:blipFill>
        <a:blip r:embed="rId2"/>
        <a:stretch>
          <a:fillRect/>
        </a:stretch>
      </xdr:blipFill>
      <xdr:spPr>
        <a:xfrm>
          <a:off x="9277350" y="38100"/>
          <a:ext cx="5524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38100</xdr:rowOff>
    </xdr:from>
    <xdr:to>
      <xdr:col>0</xdr:col>
      <xdr:colOff>933450</xdr:colOff>
      <xdr:row>2</xdr:row>
      <xdr:rowOff>9525</xdr:rowOff>
    </xdr:to>
    <xdr:pic>
      <xdr:nvPicPr>
        <xdr:cNvPr id="1" name="Imagen 2"/>
        <xdr:cNvPicPr preferRelativeResize="1">
          <a:picLocks noChangeAspect="1"/>
        </xdr:cNvPicPr>
      </xdr:nvPicPr>
      <xdr:blipFill>
        <a:blip r:embed="rId1"/>
        <a:stretch>
          <a:fillRect/>
        </a:stretch>
      </xdr:blipFill>
      <xdr:spPr>
        <a:xfrm>
          <a:off x="142875" y="38100"/>
          <a:ext cx="790575" cy="238125"/>
        </a:xfrm>
        <a:prstGeom prst="rect">
          <a:avLst/>
        </a:prstGeom>
        <a:noFill/>
        <a:ln w="9525" cmpd="sng">
          <a:noFill/>
        </a:ln>
      </xdr:spPr>
    </xdr:pic>
    <xdr:clientData/>
  </xdr:twoCellAnchor>
  <xdr:twoCellAnchor>
    <xdr:from>
      <xdr:col>6</xdr:col>
      <xdr:colOff>257175</xdr:colOff>
      <xdr:row>0</xdr:row>
      <xdr:rowOff>38100</xdr:rowOff>
    </xdr:from>
    <xdr:to>
      <xdr:col>6</xdr:col>
      <xdr:colOff>828675</xdr:colOff>
      <xdr:row>2</xdr:row>
      <xdr:rowOff>19050</xdr:rowOff>
    </xdr:to>
    <xdr:pic>
      <xdr:nvPicPr>
        <xdr:cNvPr id="2" name="Imagen 1"/>
        <xdr:cNvPicPr preferRelativeResize="1">
          <a:picLocks noChangeAspect="1"/>
        </xdr:cNvPicPr>
      </xdr:nvPicPr>
      <xdr:blipFill>
        <a:blip r:embed="rId2"/>
        <a:stretch>
          <a:fillRect/>
        </a:stretch>
      </xdr:blipFill>
      <xdr:spPr>
        <a:xfrm>
          <a:off x="9496425" y="38100"/>
          <a:ext cx="571500" cy="2476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0.14875</cdr:y>
    </cdr:from>
    <cdr:to>
      <cdr:x>0.01725</cdr:x>
      <cdr:y>0.8685</cdr:y>
    </cdr:to>
    <cdr:sp>
      <cdr:nvSpPr>
        <cdr:cNvPr id="1" name="WordArt 1"/>
        <cdr:cNvSpPr>
          <a:spLocks/>
        </cdr:cNvSpPr>
      </cdr:nvSpPr>
      <cdr:spPr>
        <a:xfrm rot="16200000">
          <a:off x="0" y="895350"/>
          <a:ext cx="142875" cy="4371975"/>
        </a:xfrm>
        <a:prstGeom prst="rect"/>
        <a:noFill/>
      </cdr:spPr>
      <cdr:txBody>
        <a:bodyPr fromWordArt="1" wrap="none" lIns="91440" tIns="45720" rIns="91440" bIns="45720">
          <a:prstTxWarp prst="textPlain"/>
        </a:bodyPr>
        <a:p>
          <a:pPr algn="l"/>
          <a:r>
            <a:rPr sz="1100" spc="0">
              <a:ln w="9525" cmpd="sng">
                <a:noFill/>
              </a:ln>
              <a:noFill/>
              <a:latin typeface="+mn-lt"/>
              <a:cs typeface="+mn-lt"/>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H:\Informe%20Gestion%20I%20Semestre%2019-07-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 ESTRATEGICO No. 1"/>
      <sheetName val="EJE ESTRATEGICO No. 2"/>
      <sheetName val="EJE ESTRATEGINO No. 3"/>
      <sheetName val="EJE ESTRATEGICO No. 4"/>
      <sheetName val="EJE ESTRATEGICO No. 5"/>
      <sheetName val="EJE ESTRATEGICO No. 6"/>
      <sheetName val="EJE ESTRATEGICO No. 7"/>
      <sheetName val="EJE ESTRATEGICO No. 8"/>
      <sheetName val="PROMEDIOS "/>
      <sheetName val="GRÁFICO"/>
    </sheetNames>
    <sheetDataSet>
      <sheetData sheetId="8">
        <row r="7">
          <cell r="A7" t="str">
            <v>EJE ESTRATÉGICO No 1 </v>
          </cell>
          <cell r="C7">
            <v>0.5955050505050505</v>
          </cell>
        </row>
        <row r="8">
          <cell r="A8" t="str">
            <v>EJE ESTRATÉGICO No 2 </v>
          </cell>
          <cell r="C8">
            <v>0.6071428571428571</v>
          </cell>
        </row>
        <row r="9">
          <cell r="A9" t="str">
            <v>EJE ESTRATÉGICO No 3 </v>
          </cell>
          <cell r="C9">
            <v>0.9650000000000001</v>
          </cell>
        </row>
        <row r="10">
          <cell r="A10" t="str">
            <v>EJE ESTRATÉGICO No 4</v>
          </cell>
          <cell r="C10">
            <v>0.7312500000000001</v>
          </cell>
        </row>
        <row r="11">
          <cell r="A11" t="str">
            <v>EJE ESTRATÉGICO No 5 </v>
          </cell>
          <cell r="C11">
            <v>0.666</v>
          </cell>
        </row>
        <row r="12">
          <cell r="A12" t="str">
            <v>EJE ESTRATÉGICO No 6 </v>
          </cell>
          <cell r="C12">
            <v>0.6796428571428572</v>
          </cell>
        </row>
        <row r="13">
          <cell r="A13" t="str">
            <v>EJE ESTRATÉGICO No 7 </v>
          </cell>
          <cell r="C13">
            <v>0.5844685990338164</v>
          </cell>
        </row>
        <row r="14">
          <cell r="A14" t="str">
            <v>EJE ESTRATÉGICO No 8 </v>
          </cell>
          <cell r="C14">
            <v>0.7330618686868687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49"/>
  <sheetViews>
    <sheetView zoomScale="85" zoomScaleNormal="85" zoomScalePageLayoutView="0" workbookViewId="0" topLeftCell="A1">
      <selection activeCell="C34" sqref="C34"/>
    </sheetView>
  </sheetViews>
  <sheetFormatPr defaultColWidth="11.421875" defaultRowHeight="15"/>
  <cols>
    <col min="1" max="1" width="22.28125" style="7" customWidth="1"/>
    <col min="2" max="2" width="26.57421875" style="7" customWidth="1"/>
    <col min="3" max="3" width="8.8515625" style="7" customWidth="1"/>
    <col min="4" max="4" width="46.140625" style="190" customWidth="1"/>
    <col min="5" max="5" width="14.7109375" style="108" customWidth="1"/>
    <col min="6" max="6" width="17.00390625" style="108" customWidth="1"/>
    <col min="7" max="7" width="15.28125" style="108" customWidth="1"/>
    <col min="8" max="16384" width="11.421875" style="7" customWidth="1"/>
  </cols>
  <sheetData>
    <row r="1" spans="1:9" ht="14.25" customHeight="1">
      <c r="A1" s="272"/>
      <c r="B1" s="274" t="s">
        <v>229</v>
      </c>
      <c r="C1" s="275"/>
      <c r="D1" s="275"/>
      <c r="E1" s="275"/>
      <c r="F1" s="275"/>
      <c r="G1" s="280"/>
      <c r="H1" s="101"/>
      <c r="I1" s="98"/>
    </row>
    <row r="2" spans="1:9" ht="11.25" customHeight="1">
      <c r="A2" s="272"/>
      <c r="B2" s="276"/>
      <c r="C2" s="277"/>
      <c r="D2" s="277"/>
      <c r="E2" s="277"/>
      <c r="F2" s="277"/>
      <c r="G2" s="280"/>
      <c r="H2" s="101"/>
      <c r="I2" s="99"/>
    </row>
    <row r="3" spans="1:8" ht="11.25" customHeight="1">
      <c r="A3" s="272"/>
      <c r="B3" s="278"/>
      <c r="C3" s="279"/>
      <c r="D3" s="279"/>
      <c r="E3" s="279"/>
      <c r="F3" s="279"/>
      <c r="G3" s="280"/>
      <c r="H3" s="101"/>
    </row>
    <row r="4" spans="1:8" s="6" customFormat="1" ht="18" customHeight="1">
      <c r="A4" s="273" t="s">
        <v>293</v>
      </c>
      <c r="B4" s="273"/>
      <c r="C4" s="273"/>
      <c r="D4" s="273"/>
      <c r="E4" s="273"/>
      <c r="F4" s="273"/>
      <c r="G4" s="273"/>
      <c r="H4" s="100"/>
    </row>
    <row r="5" spans="1:8" s="6" customFormat="1" ht="53.25" customHeight="1" thickBot="1">
      <c r="A5" s="182" t="s">
        <v>157</v>
      </c>
      <c r="B5" s="183" t="s">
        <v>158</v>
      </c>
      <c r="C5" s="183" t="s">
        <v>219</v>
      </c>
      <c r="D5" s="183" t="s">
        <v>70</v>
      </c>
      <c r="E5" s="184" t="s">
        <v>218</v>
      </c>
      <c r="F5" s="185" t="s">
        <v>115</v>
      </c>
      <c r="G5" s="186" t="s">
        <v>117</v>
      </c>
      <c r="H5" s="102"/>
    </row>
    <row r="6" spans="1:7" s="6" customFormat="1" ht="18" customHeight="1" thickBot="1">
      <c r="A6" s="281" t="s">
        <v>159</v>
      </c>
      <c r="B6" s="282"/>
      <c r="C6" s="282"/>
      <c r="D6" s="282"/>
      <c r="E6" s="282"/>
      <c r="F6" s="282"/>
      <c r="G6" s="283"/>
    </row>
    <row r="7" spans="1:7" ht="36">
      <c r="A7" s="284" t="s">
        <v>160</v>
      </c>
      <c r="B7" s="36" t="s">
        <v>294</v>
      </c>
      <c r="C7" s="37">
        <v>1</v>
      </c>
      <c r="D7" s="258" t="s">
        <v>309</v>
      </c>
      <c r="E7" s="128">
        <v>0.5</v>
      </c>
      <c r="F7" s="286">
        <v>171379434</v>
      </c>
      <c r="G7" s="289">
        <f>AVERAGE(E7:E10)</f>
        <v>0.7333333333333334</v>
      </c>
    </row>
    <row r="8" spans="1:8" ht="48">
      <c r="A8" s="256"/>
      <c r="B8" s="8" t="s">
        <v>220</v>
      </c>
      <c r="C8" s="32">
        <v>118</v>
      </c>
      <c r="D8" s="259"/>
      <c r="E8" s="94">
        <v>0.7</v>
      </c>
      <c r="F8" s="287"/>
      <c r="G8" s="290"/>
      <c r="H8" s="96"/>
    </row>
    <row r="9" spans="1:7" ht="48">
      <c r="A9" s="256"/>
      <c r="B9" s="174" t="s">
        <v>221</v>
      </c>
      <c r="C9" s="177">
        <v>0</v>
      </c>
      <c r="D9" s="259"/>
      <c r="E9" s="178" t="s">
        <v>128</v>
      </c>
      <c r="F9" s="287"/>
      <c r="G9" s="290"/>
    </row>
    <row r="10" spans="1:7" ht="36.75" thickBot="1">
      <c r="A10" s="285"/>
      <c r="B10" s="38" t="s">
        <v>295</v>
      </c>
      <c r="C10" s="44">
        <v>1</v>
      </c>
      <c r="D10" s="294"/>
      <c r="E10" s="142">
        <v>1</v>
      </c>
      <c r="F10" s="288"/>
      <c r="G10" s="291"/>
    </row>
    <row r="11" spans="1:7" ht="18.75" customHeight="1" thickBot="1">
      <c r="A11" s="281" t="s">
        <v>296</v>
      </c>
      <c r="B11" s="282"/>
      <c r="C11" s="282"/>
      <c r="D11" s="282"/>
      <c r="E11" s="282"/>
      <c r="F11" s="282"/>
      <c r="G11" s="295"/>
    </row>
    <row r="12" spans="1:7" ht="60">
      <c r="A12" s="46" t="s">
        <v>297</v>
      </c>
      <c r="B12" s="47" t="s">
        <v>223</v>
      </c>
      <c r="C12" s="30">
        <v>1</v>
      </c>
      <c r="D12" s="187" t="s">
        <v>43</v>
      </c>
      <c r="E12" s="110">
        <v>0.3</v>
      </c>
      <c r="F12" s="109">
        <v>17202320</v>
      </c>
      <c r="G12" s="289">
        <f>AVERAGE(E12:E20)</f>
        <v>0.615</v>
      </c>
    </row>
    <row r="13" spans="1:7" ht="60">
      <c r="A13" s="39" t="s">
        <v>222</v>
      </c>
      <c r="B13" s="179" t="s">
        <v>298</v>
      </c>
      <c r="C13" s="160">
        <v>0</v>
      </c>
      <c r="D13" s="188" t="s">
        <v>299</v>
      </c>
      <c r="E13" s="162" t="s">
        <v>128</v>
      </c>
      <c r="F13" s="180">
        <v>0</v>
      </c>
      <c r="G13" s="296"/>
    </row>
    <row r="14" spans="1:7" ht="36">
      <c r="A14" s="262" t="s">
        <v>215</v>
      </c>
      <c r="B14" s="33" t="s">
        <v>214</v>
      </c>
      <c r="C14" s="11">
        <v>1</v>
      </c>
      <c r="D14" s="301" t="s">
        <v>338</v>
      </c>
      <c r="E14" s="153">
        <v>0.5</v>
      </c>
      <c r="F14" s="255">
        <v>59910000</v>
      </c>
      <c r="G14" s="296"/>
    </row>
    <row r="15" spans="1:7" ht="48">
      <c r="A15" s="262"/>
      <c r="B15" s="18" t="s">
        <v>300</v>
      </c>
      <c r="C15" s="34">
        <v>1</v>
      </c>
      <c r="D15" s="301"/>
      <c r="E15" s="153">
        <v>1</v>
      </c>
      <c r="F15" s="255"/>
      <c r="G15" s="296"/>
    </row>
    <row r="16" spans="1:7" ht="36">
      <c r="A16" s="262" t="s">
        <v>224</v>
      </c>
      <c r="B16" s="18" t="s">
        <v>225</v>
      </c>
      <c r="C16" s="34">
        <v>1</v>
      </c>
      <c r="D16" s="263" t="s">
        <v>339</v>
      </c>
      <c r="E16" s="94">
        <v>1</v>
      </c>
      <c r="F16" s="255">
        <v>200000000</v>
      </c>
      <c r="G16" s="296"/>
    </row>
    <row r="17" spans="1:7" ht="36">
      <c r="A17" s="262"/>
      <c r="B17" s="18" t="s">
        <v>226</v>
      </c>
      <c r="C17" s="34">
        <v>0.2</v>
      </c>
      <c r="D17" s="264"/>
      <c r="E17" s="94">
        <v>1</v>
      </c>
      <c r="F17" s="255"/>
      <c r="G17" s="296"/>
    </row>
    <row r="18" spans="1:7" ht="65.25" customHeight="1">
      <c r="A18" s="40" t="s">
        <v>227</v>
      </c>
      <c r="B18" s="18" t="s">
        <v>302</v>
      </c>
      <c r="C18" s="35">
        <v>1</v>
      </c>
      <c r="D18" s="158" t="s">
        <v>44</v>
      </c>
      <c r="E18" s="94">
        <v>0.3</v>
      </c>
      <c r="F18" s="104">
        <v>6486729</v>
      </c>
      <c r="G18" s="296"/>
    </row>
    <row r="19" spans="1:7" ht="77.25" customHeight="1">
      <c r="A19" s="39" t="s">
        <v>161</v>
      </c>
      <c r="B19" s="33" t="s">
        <v>46</v>
      </c>
      <c r="C19" s="27">
        <v>1</v>
      </c>
      <c r="D19" s="159" t="s">
        <v>45</v>
      </c>
      <c r="E19" s="94">
        <v>0.3</v>
      </c>
      <c r="F19" s="104">
        <v>20700000</v>
      </c>
      <c r="G19" s="296"/>
    </row>
    <row r="20" spans="1:7" ht="97.5" customHeight="1" thickBot="1">
      <c r="A20" s="48" t="s">
        <v>162</v>
      </c>
      <c r="B20" s="49" t="s">
        <v>303</v>
      </c>
      <c r="C20" s="45">
        <v>22</v>
      </c>
      <c r="D20" s="254" t="s">
        <v>340</v>
      </c>
      <c r="E20" s="142">
        <v>0.52</v>
      </c>
      <c r="F20" s="105">
        <v>59948000</v>
      </c>
      <c r="G20" s="297"/>
    </row>
    <row r="21" spans="1:7" ht="18" customHeight="1" thickBot="1">
      <c r="A21" s="281" t="s">
        <v>163</v>
      </c>
      <c r="B21" s="282"/>
      <c r="C21" s="282"/>
      <c r="D21" s="282"/>
      <c r="E21" s="282"/>
      <c r="F21" s="282"/>
      <c r="G21" s="295"/>
    </row>
    <row r="22" spans="1:7" ht="38.25" customHeight="1">
      <c r="A22" s="298" t="s">
        <v>164</v>
      </c>
      <c r="B22" s="47" t="s">
        <v>304</v>
      </c>
      <c r="C22" s="50">
        <v>1</v>
      </c>
      <c r="D22" s="258" t="s">
        <v>308</v>
      </c>
      <c r="E22" s="128">
        <v>0.3</v>
      </c>
      <c r="F22" s="265">
        <v>98000000</v>
      </c>
      <c r="G22" s="289">
        <f>AVERAGE(E22:E34)</f>
        <v>0.43818181818181823</v>
      </c>
    </row>
    <row r="23" spans="1:7" ht="38.25" customHeight="1">
      <c r="A23" s="269"/>
      <c r="B23" s="33" t="s">
        <v>301</v>
      </c>
      <c r="C23" s="29">
        <v>1</v>
      </c>
      <c r="D23" s="259"/>
      <c r="E23" s="94">
        <v>0.3</v>
      </c>
      <c r="F23" s="255"/>
      <c r="G23" s="296"/>
    </row>
    <row r="24" spans="1:7" ht="38.25" customHeight="1">
      <c r="A24" s="269"/>
      <c r="B24" s="33" t="s">
        <v>305</v>
      </c>
      <c r="C24" s="29">
        <v>1</v>
      </c>
      <c r="D24" s="259"/>
      <c r="E24" s="94">
        <v>0.2</v>
      </c>
      <c r="F24" s="255"/>
      <c r="G24" s="296"/>
    </row>
    <row r="25" spans="1:7" ht="38.25" customHeight="1">
      <c r="A25" s="269"/>
      <c r="B25" s="33" t="s">
        <v>306</v>
      </c>
      <c r="C25" s="29">
        <v>12000</v>
      </c>
      <c r="D25" s="259"/>
      <c r="E25" s="94">
        <v>0.3</v>
      </c>
      <c r="F25" s="255"/>
      <c r="G25" s="296"/>
    </row>
    <row r="26" spans="1:7" ht="38.25" customHeight="1">
      <c r="A26" s="269"/>
      <c r="B26" s="33" t="s">
        <v>307</v>
      </c>
      <c r="C26" s="29">
        <v>1</v>
      </c>
      <c r="D26" s="259"/>
      <c r="E26" s="94">
        <v>0.3</v>
      </c>
      <c r="F26" s="255"/>
      <c r="G26" s="296"/>
    </row>
    <row r="27" spans="1:7" ht="38.25" customHeight="1">
      <c r="A27" s="269"/>
      <c r="B27" s="33" t="s">
        <v>0</v>
      </c>
      <c r="C27" s="29">
        <v>2</v>
      </c>
      <c r="D27" s="260"/>
      <c r="E27" s="94">
        <v>0.3</v>
      </c>
      <c r="F27" s="255"/>
      <c r="G27" s="296"/>
    </row>
    <row r="28" spans="1:7" ht="37.5" customHeight="1">
      <c r="A28" s="269" t="s">
        <v>1</v>
      </c>
      <c r="B28" s="27" t="s">
        <v>2</v>
      </c>
      <c r="C28" s="29">
        <v>1</v>
      </c>
      <c r="D28" s="266" t="s">
        <v>260</v>
      </c>
      <c r="E28" s="94">
        <v>0.3</v>
      </c>
      <c r="F28" s="267">
        <v>118000000</v>
      </c>
      <c r="G28" s="296"/>
    </row>
    <row r="29" spans="1:7" ht="24.75" customHeight="1">
      <c r="A29" s="269"/>
      <c r="B29" s="160" t="s">
        <v>3</v>
      </c>
      <c r="C29" s="161">
        <v>0</v>
      </c>
      <c r="D29" s="259"/>
      <c r="E29" s="178" t="s">
        <v>128</v>
      </c>
      <c r="F29" s="268"/>
      <c r="G29" s="296"/>
    </row>
    <row r="30" spans="1:7" ht="27" customHeight="1">
      <c r="A30" s="269"/>
      <c r="B30" s="27" t="s">
        <v>4</v>
      </c>
      <c r="C30" s="29">
        <v>1</v>
      </c>
      <c r="D30" s="259"/>
      <c r="E30" s="94">
        <v>0.77</v>
      </c>
      <c r="F30" s="268"/>
      <c r="G30" s="296"/>
    </row>
    <row r="31" spans="1:7" ht="27.75" customHeight="1">
      <c r="A31" s="269"/>
      <c r="B31" s="160" t="s">
        <v>5</v>
      </c>
      <c r="C31" s="161">
        <v>0</v>
      </c>
      <c r="D31" s="259"/>
      <c r="E31" s="178" t="s">
        <v>128</v>
      </c>
      <c r="F31" s="268"/>
      <c r="G31" s="296"/>
    </row>
    <row r="32" spans="1:7" ht="29.25" customHeight="1">
      <c r="A32" s="270"/>
      <c r="B32" s="9" t="s">
        <v>6</v>
      </c>
      <c r="C32" s="29">
        <v>827</v>
      </c>
      <c r="D32" s="260"/>
      <c r="E32" s="94">
        <v>0.3</v>
      </c>
      <c r="F32" s="265"/>
      <c r="G32" s="296"/>
    </row>
    <row r="33" spans="1:7" ht="69" customHeight="1">
      <c r="A33" s="256" t="s">
        <v>165</v>
      </c>
      <c r="B33" s="8" t="s">
        <v>389</v>
      </c>
      <c r="C33" s="9">
        <v>1</v>
      </c>
      <c r="D33" s="299" t="s">
        <v>341</v>
      </c>
      <c r="E33" s="94">
        <v>0.75</v>
      </c>
      <c r="F33" s="267">
        <v>13077883012</v>
      </c>
      <c r="G33" s="296"/>
    </row>
    <row r="34" spans="1:7" ht="86.25" customHeight="1" thickBot="1">
      <c r="A34" s="257"/>
      <c r="B34" s="42" t="s">
        <v>388</v>
      </c>
      <c r="C34" s="211">
        <v>18000</v>
      </c>
      <c r="D34" s="300"/>
      <c r="E34" s="120">
        <v>1</v>
      </c>
      <c r="F34" s="271"/>
      <c r="G34" s="297"/>
    </row>
    <row r="35" spans="1:7" ht="18" customHeight="1" thickBot="1">
      <c r="A35" s="281" t="s">
        <v>116</v>
      </c>
      <c r="B35" s="292"/>
      <c r="C35" s="292"/>
      <c r="D35" s="292"/>
      <c r="E35" s="292"/>
      <c r="F35" s="293"/>
      <c r="G35" s="194">
        <f>AVERAGE(G7,G12,G22)</f>
        <v>0.5955050505050505</v>
      </c>
    </row>
    <row r="36" spans="1:6" ht="13.5" customHeight="1">
      <c r="A36" s="51"/>
      <c r="B36" s="52"/>
      <c r="C36" s="53"/>
      <c r="D36" s="189"/>
      <c r="E36" s="143"/>
      <c r="F36" s="107"/>
    </row>
    <row r="37" ht="12.75" customHeight="1">
      <c r="D37" s="7"/>
    </row>
    <row r="38" ht="12.75" customHeight="1">
      <c r="D38" s="7"/>
    </row>
    <row r="39" ht="12.75" customHeight="1">
      <c r="D39" s="7"/>
    </row>
    <row r="47" spans="1:4" ht="12">
      <c r="A47" s="191" t="s">
        <v>311</v>
      </c>
      <c r="B47" s="192"/>
      <c r="C47" s="192"/>
      <c r="D47" s="193"/>
    </row>
    <row r="48" spans="1:4" ht="12">
      <c r="A48" s="261" t="s">
        <v>312</v>
      </c>
      <c r="B48" s="261"/>
      <c r="C48" s="261"/>
      <c r="D48" s="261"/>
    </row>
    <row r="49" spans="1:4" ht="12">
      <c r="A49" s="261" t="s">
        <v>230</v>
      </c>
      <c r="B49" s="261"/>
      <c r="C49" s="261"/>
      <c r="D49" s="261"/>
    </row>
  </sheetData>
  <sheetProtection/>
  <mergeCells count="31">
    <mergeCell ref="D14:D15"/>
    <mergeCell ref="G7:G10"/>
    <mergeCell ref="A48:D48"/>
    <mergeCell ref="A35:F35"/>
    <mergeCell ref="D7:D10"/>
    <mergeCell ref="A21:G21"/>
    <mergeCell ref="G22:G34"/>
    <mergeCell ref="A22:A27"/>
    <mergeCell ref="D33:D34"/>
    <mergeCell ref="G12:G20"/>
    <mergeCell ref="A11:G11"/>
    <mergeCell ref="F28:F32"/>
    <mergeCell ref="A28:A32"/>
    <mergeCell ref="F33:F34"/>
    <mergeCell ref="A1:A3"/>
    <mergeCell ref="A4:G4"/>
    <mergeCell ref="B1:F3"/>
    <mergeCell ref="G1:G3"/>
    <mergeCell ref="A6:G6"/>
    <mergeCell ref="A7:A10"/>
    <mergeCell ref="F7:F10"/>
    <mergeCell ref="F16:F17"/>
    <mergeCell ref="A33:A34"/>
    <mergeCell ref="D22:D27"/>
    <mergeCell ref="A49:D49"/>
    <mergeCell ref="A14:A15"/>
    <mergeCell ref="F14:F15"/>
    <mergeCell ref="A16:A17"/>
    <mergeCell ref="D16:D17"/>
    <mergeCell ref="F22:F27"/>
    <mergeCell ref="D28:D32"/>
  </mergeCells>
  <printOptions/>
  <pageMargins left="0.7874015748031497" right="0.15748031496062992" top="0.5905511811023623" bottom="0.7874015748031497" header="0.3937007874015748" footer="0.5905511811023623"/>
  <pageSetup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sheetPr>
    <tabColor rgb="FF7030A0"/>
  </sheetPr>
  <dimension ref="A1:J21"/>
  <sheetViews>
    <sheetView zoomScale="85" zoomScaleNormal="85" zoomScalePageLayoutView="0" workbookViewId="0" topLeftCell="A1">
      <selection activeCell="A23" sqref="A23"/>
    </sheetView>
  </sheetViews>
  <sheetFormatPr defaultColWidth="11.421875" defaultRowHeight="15"/>
  <cols>
    <col min="1" max="1" width="22.28125" style="1" customWidth="1"/>
    <col min="2" max="2" width="26.57421875" style="1" customWidth="1"/>
    <col min="3" max="3" width="8.8515625" style="1" customWidth="1"/>
    <col min="4" max="4" width="46.28125" style="195" customWidth="1"/>
    <col min="5" max="5" width="14.8515625" style="113" customWidth="1"/>
    <col min="6" max="6" width="17.00390625" style="113" customWidth="1"/>
    <col min="7" max="7" width="15.28125" style="1" customWidth="1"/>
    <col min="8" max="16384" width="11.421875" style="1" customWidth="1"/>
  </cols>
  <sheetData>
    <row r="1" spans="1:7" ht="10.5" customHeight="1">
      <c r="A1" s="272"/>
      <c r="B1" s="274" t="s">
        <v>229</v>
      </c>
      <c r="C1" s="275"/>
      <c r="D1" s="275"/>
      <c r="E1" s="275"/>
      <c r="F1" s="275"/>
      <c r="G1" s="280"/>
    </row>
    <row r="2" spans="1:7" ht="10.5" customHeight="1">
      <c r="A2" s="272"/>
      <c r="B2" s="276"/>
      <c r="C2" s="277"/>
      <c r="D2" s="277"/>
      <c r="E2" s="277"/>
      <c r="F2" s="277"/>
      <c r="G2" s="280"/>
    </row>
    <row r="3" spans="1:7" ht="10.5" customHeight="1" thickBot="1">
      <c r="A3" s="310"/>
      <c r="B3" s="276"/>
      <c r="C3" s="277"/>
      <c r="D3" s="277"/>
      <c r="E3" s="277"/>
      <c r="F3" s="277"/>
      <c r="G3" s="304"/>
    </row>
    <row r="4" spans="1:7" ht="18" customHeight="1">
      <c r="A4" s="314" t="s">
        <v>14</v>
      </c>
      <c r="B4" s="315"/>
      <c r="C4" s="315"/>
      <c r="D4" s="315"/>
      <c r="E4" s="315"/>
      <c r="F4" s="315"/>
      <c r="G4" s="316"/>
    </row>
    <row r="5" spans="1:7" ht="48.75" customHeight="1" thickBot="1">
      <c r="A5" s="182" t="s">
        <v>157</v>
      </c>
      <c r="B5" s="183" t="s">
        <v>158</v>
      </c>
      <c r="C5" s="183" t="s">
        <v>219</v>
      </c>
      <c r="D5" s="183" t="s">
        <v>70</v>
      </c>
      <c r="E5" s="184" t="s">
        <v>218</v>
      </c>
      <c r="F5" s="185" t="s">
        <v>115</v>
      </c>
      <c r="G5" s="196" t="s">
        <v>117</v>
      </c>
    </row>
    <row r="6" spans="1:7" ht="15" customHeight="1" thickBot="1">
      <c r="A6" s="311" t="s">
        <v>71</v>
      </c>
      <c r="B6" s="273"/>
      <c r="C6" s="273"/>
      <c r="D6" s="273"/>
      <c r="E6" s="273"/>
      <c r="F6" s="273"/>
      <c r="G6" s="312"/>
    </row>
    <row r="7" spans="1:10" ht="67.5" customHeight="1">
      <c r="A7" s="317" t="s">
        <v>72</v>
      </c>
      <c r="B7" s="36" t="s">
        <v>13</v>
      </c>
      <c r="C7" s="55">
        <v>1</v>
      </c>
      <c r="D7" s="319" t="s">
        <v>342</v>
      </c>
      <c r="E7" s="110">
        <v>0.35</v>
      </c>
      <c r="F7" s="305">
        <v>30300000</v>
      </c>
      <c r="G7" s="307">
        <f>AVERAGE(E7:E17)</f>
        <v>0.6071428571428571</v>
      </c>
      <c r="J7" s="115"/>
    </row>
    <row r="8" spans="1:7" ht="60" customHeight="1">
      <c r="A8" s="318"/>
      <c r="B8" s="144" t="s">
        <v>12</v>
      </c>
      <c r="C8" s="148">
        <v>0</v>
      </c>
      <c r="D8" s="320"/>
      <c r="E8" s="146" t="s">
        <v>128</v>
      </c>
      <c r="F8" s="303"/>
      <c r="G8" s="308"/>
    </row>
    <row r="9" spans="1:7" ht="34.5" customHeight="1">
      <c r="A9" s="321" t="s">
        <v>73</v>
      </c>
      <c r="B9" s="27" t="s">
        <v>74</v>
      </c>
      <c r="C9" s="14">
        <v>1</v>
      </c>
      <c r="D9" s="299" t="s">
        <v>343</v>
      </c>
      <c r="E9" s="111">
        <v>0.3</v>
      </c>
      <c r="F9" s="302">
        <v>149000000</v>
      </c>
      <c r="G9" s="308"/>
    </row>
    <row r="10" spans="1:7" ht="39.75" customHeight="1">
      <c r="A10" s="318"/>
      <c r="B10" s="145" t="s">
        <v>75</v>
      </c>
      <c r="C10" s="148">
        <v>0</v>
      </c>
      <c r="D10" s="320"/>
      <c r="E10" s="146" t="s">
        <v>128</v>
      </c>
      <c r="F10" s="303"/>
      <c r="G10" s="308"/>
    </row>
    <row r="11" spans="1:7" ht="24.75" customHeight="1">
      <c r="A11" s="313" t="s">
        <v>133</v>
      </c>
      <c r="B11" s="27" t="s">
        <v>11</v>
      </c>
      <c r="C11" s="28">
        <v>1</v>
      </c>
      <c r="D11" s="306" t="s">
        <v>344</v>
      </c>
      <c r="E11" s="112">
        <v>1</v>
      </c>
      <c r="F11" s="322">
        <v>79860000</v>
      </c>
      <c r="G11" s="308"/>
    </row>
    <row r="12" spans="1:7" ht="36" customHeight="1">
      <c r="A12" s="313"/>
      <c r="B12" s="9" t="s">
        <v>231</v>
      </c>
      <c r="C12" s="26">
        <v>1</v>
      </c>
      <c r="D12" s="306"/>
      <c r="E12" s="112">
        <v>1</v>
      </c>
      <c r="F12" s="322"/>
      <c r="G12" s="308"/>
    </row>
    <row r="13" spans="1:7" ht="15">
      <c r="A13" s="313"/>
      <c r="B13" s="145" t="s">
        <v>10</v>
      </c>
      <c r="C13" s="147">
        <v>0</v>
      </c>
      <c r="D13" s="306"/>
      <c r="E13" s="146" t="s">
        <v>128</v>
      </c>
      <c r="F13" s="322"/>
      <c r="G13" s="308"/>
    </row>
    <row r="14" spans="1:7" ht="71.25" customHeight="1">
      <c r="A14" s="22" t="s">
        <v>76</v>
      </c>
      <c r="B14" s="8" t="s">
        <v>9</v>
      </c>
      <c r="C14" s="54">
        <v>2</v>
      </c>
      <c r="D14" s="150" t="s">
        <v>345</v>
      </c>
      <c r="E14" s="112">
        <v>0.3</v>
      </c>
      <c r="F14" s="114">
        <v>3000000</v>
      </c>
      <c r="G14" s="308"/>
    </row>
    <row r="15" spans="1:7" ht="24" customHeight="1">
      <c r="A15" s="313" t="s">
        <v>77</v>
      </c>
      <c r="B15" s="27" t="s">
        <v>8</v>
      </c>
      <c r="C15" s="54">
        <v>1</v>
      </c>
      <c r="D15" s="299" t="s">
        <v>346</v>
      </c>
      <c r="E15" s="112">
        <v>0.3</v>
      </c>
      <c r="F15" s="322">
        <v>10000000</v>
      </c>
      <c r="G15" s="308"/>
    </row>
    <row r="16" spans="1:7" ht="35.25" customHeight="1">
      <c r="A16" s="313"/>
      <c r="B16" s="148" t="s">
        <v>78</v>
      </c>
      <c r="C16" s="149">
        <v>0</v>
      </c>
      <c r="D16" s="320"/>
      <c r="E16" s="146" t="s">
        <v>128</v>
      </c>
      <c r="F16" s="322"/>
      <c r="G16" s="308"/>
    </row>
    <row r="17" spans="1:7" ht="57.75" customHeight="1">
      <c r="A17" s="22" t="s">
        <v>166</v>
      </c>
      <c r="B17" s="8" t="s">
        <v>7</v>
      </c>
      <c r="C17" s="54">
        <v>1</v>
      </c>
      <c r="D17" s="12" t="s">
        <v>347</v>
      </c>
      <c r="E17" s="112">
        <v>1</v>
      </c>
      <c r="F17" s="114">
        <v>0</v>
      </c>
      <c r="G17" s="309"/>
    </row>
    <row r="18" spans="1:7" ht="18" customHeight="1" thickBot="1">
      <c r="A18" s="323" t="s">
        <v>116</v>
      </c>
      <c r="B18" s="324"/>
      <c r="C18" s="324"/>
      <c r="D18" s="324"/>
      <c r="E18" s="324"/>
      <c r="F18" s="325"/>
      <c r="G18" s="198">
        <f>AVERAGE(G7)</f>
        <v>0.6071428571428571</v>
      </c>
    </row>
    <row r="19" spans="1:4" ht="10.5" customHeight="1">
      <c r="A19" s="191" t="s">
        <v>311</v>
      </c>
      <c r="B19" s="192"/>
      <c r="C19" s="192"/>
      <c r="D19" s="193"/>
    </row>
    <row r="20" spans="1:4" ht="10.5" customHeight="1">
      <c r="A20" s="261" t="s">
        <v>312</v>
      </c>
      <c r="B20" s="261"/>
      <c r="C20" s="261"/>
      <c r="D20" s="261"/>
    </row>
    <row r="21" spans="1:4" ht="10.5" customHeight="1">
      <c r="A21" s="261" t="s">
        <v>230</v>
      </c>
      <c r="B21" s="261"/>
      <c r="C21" s="261"/>
      <c r="D21" s="261"/>
    </row>
  </sheetData>
  <sheetProtection/>
  <mergeCells count="21">
    <mergeCell ref="A15:A16"/>
    <mergeCell ref="A4:G4"/>
    <mergeCell ref="A21:D21"/>
    <mergeCell ref="A7:A8"/>
    <mergeCell ref="D7:D8"/>
    <mergeCell ref="A9:A10"/>
    <mergeCell ref="D9:D10"/>
    <mergeCell ref="F15:F16"/>
    <mergeCell ref="A18:F18"/>
    <mergeCell ref="D15:D16"/>
    <mergeCell ref="F11:F13"/>
    <mergeCell ref="F9:F10"/>
    <mergeCell ref="G1:G3"/>
    <mergeCell ref="B1:F3"/>
    <mergeCell ref="F7:F8"/>
    <mergeCell ref="D11:D13"/>
    <mergeCell ref="A20:D20"/>
    <mergeCell ref="G7:G17"/>
    <mergeCell ref="A1:A3"/>
    <mergeCell ref="A6:G6"/>
    <mergeCell ref="A11:A13"/>
  </mergeCells>
  <printOptions/>
  <pageMargins left="0.7874015748031497" right="0.15748031496062992" top="0.5905511811023623" bottom="0.7874015748031497" header="0.3937007874015748" footer="0.5905511811023623"/>
  <pageSetup horizontalDpi="600" verticalDpi="600" orientation="landscape" scale="83"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G21"/>
  <sheetViews>
    <sheetView zoomScale="120" zoomScaleNormal="120" zoomScalePageLayoutView="0" workbookViewId="0" topLeftCell="A9">
      <selection activeCell="D15" sqref="D15"/>
    </sheetView>
  </sheetViews>
  <sheetFormatPr defaultColWidth="11.421875" defaultRowHeight="15"/>
  <cols>
    <col min="1" max="1" width="22.28125" style="7" customWidth="1"/>
    <col min="2" max="2" width="26.57421875" style="7" customWidth="1"/>
    <col min="3" max="3" width="8.8515625" style="7" customWidth="1"/>
    <col min="4" max="4" width="46.28125" style="7" customWidth="1"/>
    <col min="5" max="5" width="14.8515625" style="108" customWidth="1"/>
    <col min="6" max="6" width="17.00390625" style="108" customWidth="1"/>
    <col min="7" max="7" width="15.28125" style="108" customWidth="1"/>
    <col min="8" max="16384" width="11.421875" style="7" customWidth="1"/>
  </cols>
  <sheetData>
    <row r="1" spans="1:7" ht="12">
      <c r="A1" s="328"/>
      <c r="B1" s="330" t="s">
        <v>229</v>
      </c>
      <c r="C1" s="331"/>
      <c r="D1" s="331"/>
      <c r="E1" s="331"/>
      <c r="F1" s="331"/>
      <c r="G1" s="332"/>
    </row>
    <row r="2" spans="1:7" ht="12">
      <c r="A2" s="329"/>
      <c r="B2" s="276"/>
      <c r="C2" s="277"/>
      <c r="D2" s="277"/>
      <c r="E2" s="277"/>
      <c r="F2" s="277"/>
      <c r="G2" s="333"/>
    </row>
    <row r="3" spans="1:7" ht="12.75" thickBot="1">
      <c r="A3" s="329"/>
      <c r="B3" s="278"/>
      <c r="C3" s="279"/>
      <c r="D3" s="279"/>
      <c r="E3" s="279"/>
      <c r="F3" s="279"/>
      <c r="G3" s="333"/>
    </row>
    <row r="4" spans="1:7" s="6" customFormat="1" ht="18" customHeight="1">
      <c r="A4" s="314" t="s">
        <v>167</v>
      </c>
      <c r="B4" s="315"/>
      <c r="C4" s="315"/>
      <c r="D4" s="315"/>
      <c r="E4" s="315"/>
      <c r="F4" s="315"/>
      <c r="G4" s="316"/>
    </row>
    <row r="5" spans="1:7" s="6" customFormat="1" ht="48.75" customHeight="1" thickBot="1">
      <c r="A5" s="182" t="s">
        <v>157</v>
      </c>
      <c r="B5" s="183" t="s">
        <v>158</v>
      </c>
      <c r="C5" s="183" t="s">
        <v>219</v>
      </c>
      <c r="D5" s="183" t="s">
        <v>70</v>
      </c>
      <c r="E5" s="184" t="s">
        <v>218</v>
      </c>
      <c r="F5" s="185" t="s">
        <v>115</v>
      </c>
      <c r="G5" s="196" t="s">
        <v>117</v>
      </c>
    </row>
    <row r="6" spans="1:7" ht="16.5" customHeight="1" thickBot="1">
      <c r="A6" s="314" t="s">
        <v>17</v>
      </c>
      <c r="B6" s="315"/>
      <c r="C6" s="315"/>
      <c r="D6" s="315"/>
      <c r="E6" s="315"/>
      <c r="F6" s="315"/>
      <c r="G6" s="316"/>
    </row>
    <row r="7" spans="1:7" ht="67.5" customHeight="1">
      <c r="A7" s="340" t="s">
        <v>168</v>
      </c>
      <c r="B7" s="30" t="s">
        <v>16</v>
      </c>
      <c r="C7" s="31">
        <v>23</v>
      </c>
      <c r="D7" s="320" t="s">
        <v>310</v>
      </c>
      <c r="E7" s="118">
        <v>1</v>
      </c>
      <c r="F7" s="326">
        <v>378800000</v>
      </c>
      <c r="G7" s="289">
        <f>AVERAGE(E7:E8)</f>
        <v>1</v>
      </c>
    </row>
    <row r="8" spans="1:7" ht="62.25" customHeight="1" thickBot="1">
      <c r="A8" s="341"/>
      <c r="B8" s="45" t="s">
        <v>15</v>
      </c>
      <c r="C8" s="25">
        <v>1</v>
      </c>
      <c r="D8" s="299"/>
      <c r="E8" s="119">
        <v>1</v>
      </c>
      <c r="F8" s="327"/>
      <c r="G8" s="297"/>
    </row>
    <row r="9" spans="1:7" ht="15.75" customHeight="1" thickBot="1">
      <c r="A9" s="314" t="s">
        <v>18</v>
      </c>
      <c r="B9" s="315"/>
      <c r="C9" s="315"/>
      <c r="D9" s="315"/>
      <c r="E9" s="315"/>
      <c r="F9" s="315"/>
      <c r="G9" s="316"/>
    </row>
    <row r="10" spans="1:7" ht="15.75" customHeight="1" hidden="1">
      <c r="A10" s="336" t="s">
        <v>169</v>
      </c>
      <c r="B10" s="338" t="s">
        <v>187</v>
      </c>
      <c r="C10" s="338">
        <v>0</v>
      </c>
      <c r="D10" s="345"/>
      <c r="E10" s="334"/>
      <c r="F10" s="346"/>
      <c r="G10" s="199"/>
    </row>
    <row r="11" spans="1:7" ht="15.75" customHeight="1" hidden="1">
      <c r="A11" s="337"/>
      <c r="B11" s="339"/>
      <c r="C11" s="342"/>
      <c r="D11" s="339"/>
      <c r="E11" s="335"/>
      <c r="F11" s="347"/>
      <c r="G11" s="199"/>
    </row>
    <row r="12" spans="1:7" ht="30.75" customHeight="1" hidden="1">
      <c r="A12" s="337"/>
      <c r="B12" s="339"/>
      <c r="C12" s="342"/>
      <c r="D12" s="339"/>
      <c r="E12" s="335"/>
      <c r="F12" s="347"/>
      <c r="G12" s="199"/>
    </row>
    <row r="13" spans="1:7" ht="77.25" customHeight="1">
      <c r="A13" s="57" t="s">
        <v>79</v>
      </c>
      <c r="B13" s="27" t="s">
        <v>187</v>
      </c>
      <c r="C13" s="28">
        <v>40</v>
      </c>
      <c r="D13" s="12" t="s">
        <v>348</v>
      </c>
      <c r="E13" s="112">
        <v>0.79</v>
      </c>
      <c r="F13" s="116">
        <v>180000000</v>
      </c>
      <c r="G13" s="289">
        <f>AVERAGE(E13:E15)</f>
        <v>0.93</v>
      </c>
    </row>
    <row r="14" spans="1:7" ht="109.5" customHeight="1">
      <c r="A14" s="57" t="s">
        <v>196</v>
      </c>
      <c r="B14" s="27" t="s">
        <v>20</v>
      </c>
      <c r="C14" s="28">
        <v>22</v>
      </c>
      <c r="D14" s="12" t="s">
        <v>349</v>
      </c>
      <c r="E14" s="112">
        <v>1</v>
      </c>
      <c r="F14" s="116">
        <v>89000000</v>
      </c>
      <c r="G14" s="296"/>
    </row>
    <row r="15" spans="1:7" ht="94.5" customHeight="1" thickBot="1">
      <c r="A15" s="41" t="s">
        <v>197</v>
      </c>
      <c r="B15" s="4" t="s">
        <v>198</v>
      </c>
      <c r="C15" s="58">
        <v>1</v>
      </c>
      <c r="D15" s="43" t="s">
        <v>350</v>
      </c>
      <c r="E15" s="120">
        <v>1</v>
      </c>
      <c r="F15" s="117">
        <v>35000000</v>
      </c>
      <c r="G15" s="297"/>
    </row>
    <row r="16" spans="1:7" ht="18" customHeight="1" thickBot="1">
      <c r="A16" s="343" t="s">
        <v>116</v>
      </c>
      <c r="B16" s="344"/>
      <c r="C16" s="344"/>
      <c r="D16" s="344"/>
      <c r="E16" s="344"/>
      <c r="F16" s="344"/>
      <c r="G16" s="194">
        <f>AVERAGE(G7,G13)</f>
        <v>0.9650000000000001</v>
      </c>
    </row>
    <row r="17" spans="1:7" s="202" customFormat="1" ht="18" customHeight="1">
      <c r="A17" s="102"/>
      <c r="B17" s="102"/>
      <c r="C17" s="102"/>
      <c r="D17" s="102"/>
      <c r="E17" s="102"/>
      <c r="F17" s="102"/>
      <c r="G17" s="201"/>
    </row>
    <row r="19" spans="1:4" ht="12.75" customHeight="1">
      <c r="A19" s="191" t="s">
        <v>311</v>
      </c>
      <c r="B19" s="192"/>
      <c r="C19" s="192"/>
      <c r="D19" s="200"/>
    </row>
    <row r="20" spans="1:4" ht="12.75" customHeight="1">
      <c r="A20" s="261" t="s">
        <v>312</v>
      </c>
      <c r="B20" s="261"/>
      <c r="C20" s="261"/>
      <c r="D20" s="261"/>
    </row>
    <row r="21" spans="1:4" ht="12.75" customHeight="1">
      <c r="A21" s="261" t="s">
        <v>230</v>
      </c>
      <c r="B21" s="261"/>
      <c r="C21" s="261"/>
      <c r="D21" s="261"/>
    </row>
  </sheetData>
  <sheetProtection/>
  <mergeCells count="20">
    <mergeCell ref="B10:B12"/>
    <mergeCell ref="A7:A8"/>
    <mergeCell ref="D7:D8"/>
    <mergeCell ref="A21:D21"/>
    <mergeCell ref="C10:C12"/>
    <mergeCell ref="A16:F16"/>
    <mergeCell ref="A9:G9"/>
    <mergeCell ref="G13:G15"/>
    <mergeCell ref="D10:D12"/>
    <mergeCell ref="F10:F12"/>
    <mergeCell ref="F7:F8"/>
    <mergeCell ref="A1:A3"/>
    <mergeCell ref="B1:F3"/>
    <mergeCell ref="G1:G3"/>
    <mergeCell ref="A20:D20"/>
    <mergeCell ref="E10:E12"/>
    <mergeCell ref="A4:G4"/>
    <mergeCell ref="A6:G6"/>
    <mergeCell ref="G7:G8"/>
    <mergeCell ref="A10:A12"/>
  </mergeCells>
  <printOptions/>
  <pageMargins left="0.7874015748031497" right="0.15748031496062992" top="0.5905511811023623" bottom="0.7874015748031497" header="0.3937007874015748" footer="0.5905511811023623"/>
  <pageSetup horizontalDpi="600" verticalDpi="600" orientation="landscape" scale="83" r:id="rId2"/>
  <drawing r:id="rId1"/>
</worksheet>
</file>

<file path=xl/worksheets/sheet4.xml><?xml version="1.0" encoding="utf-8"?>
<worksheet xmlns="http://schemas.openxmlformats.org/spreadsheetml/2006/main" xmlns:r="http://schemas.openxmlformats.org/officeDocument/2006/relationships">
  <sheetPr>
    <tabColor rgb="FF7030A0"/>
  </sheetPr>
  <dimension ref="A1:G46"/>
  <sheetViews>
    <sheetView zoomScale="85" zoomScaleNormal="85" zoomScalePageLayoutView="0" workbookViewId="0" topLeftCell="A4">
      <selection activeCell="A28" sqref="A28:F28"/>
    </sheetView>
  </sheetViews>
  <sheetFormatPr defaultColWidth="11.421875" defaultRowHeight="15"/>
  <cols>
    <col min="1" max="1" width="30.8515625" style="17" customWidth="1"/>
    <col min="2" max="2" width="25.8515625" style="17" customWidth="1"/>
    <col min="3" max="3" width="8.8515625" style="17" customWidth="1"/>
    <col min="4" max="4" width="42.140625" style="17" customWidth="1"/>
    <col min="5" max="5" width="14.8515625" style="126" customWidth="1"/>
    <col min="6" max="6" width="17.00390625" style="126" customWidth="1"/>
    <col min="7" max="7" width="14.57421875" style="16" customWidth="1"/>
  </cols>
  <sheetData>
    <row r="1" spans="1:7" ht="10.5" customHeight="1">
      <c r="A1" s="272"/>
      <c r="B1" s="274" t="s">
        <v>229</v>
      </c>
      <c r="C1" s="275"/>
      <c r="D1" s="275"/>
      <c r="E1" s="275"/>
      <c r="F1" s="275"/>
      <c r="G1" s="280"/>
    </row>
    <row r="2" spans="1:7" ht="10.5" customHeight="1">
      <c r="A2" s="272"/>
      <c r="B2" s="276"/>
      <c r="C2" s="277"/>
      <c r="D2" s="277"/>
      <c r="E2" s="277"/>
      <c r="F2" s="277"/>
      <c r="G2" s="280"/>
    </row>
    <row r="3" spans="1:7" ht="10.5" customHeight="1" thickBot="1">
      <c r="A3" s="272"/>
      <c r="B3" s="278"/>
      <c r="C3" s="279"/>
      <c r="D3" s="279"/>
      <c r="E3" s="279"/>
      <c r="F3" s="279"/>
      <c r="G3" s="280"/>
    </row>
    <row r="4" spans="1:7" ht="15" customHeight="1">
      <c r="A4" s="314" t="s">
        <v>199</v>
      </c>
      <c r="B4" s="315"/>
      <c r="C4" s="315"/>
      <c r="D4" s="315"/>
      <c r="E4" s="315"/>
      <c r="F4" s="315"/>
      <c r="G4" s="316"/>
    </row>
    <row r="5" spans="1:7" ht="36.75" thickBot="1">
      <c r="A5" s="182" t="s">
        <v>157</v>
      </c>
      <c r="B5" s="183" t="s">
        <v>158</v>
      </c>
      <c r="C5" s="183" t="s">
        <v>219</v>
      </c>
      <c r="D5" s="183" t="s">
        <v>70</v>
      </c>
      <c r="E5" s="184" t="s">
        <v>218</v>
      </c>
      <c r="F5" s="185" t="s">
        <v>115</v>
      </c>
      <c r="G5" s="196" t="s">
        <v>117</v>
      </c>
    </row>
    <row r="6" spans="1:7" ht="15.75" customHeight="1" thickBot="1">
      <c r="A6" s="348" t="s">
        <v>19</v>
      </c>
      <c r="B6" s="349"/>
      <c r="C6" s="349"/>
      <c r="D6" s="349"/>
      <c r="E6" s="349"/>
      <c r="F6" s="349"/>
      <c r="G6" s="350"/>
    </row>
    <row r="7" spans="1:7" ht="48">
      <c r="A7" s="206" t="s">
        <v>316</v>
      </c>
      <c r="B7" s="207" t="s">
        <v>21</v>
      </c>
      <c r="C7" s="207">
        <v>1</v>
      </c>
      <c r="D7" s="208" t="s">
        <v>259</v>
      </c>
      <c r="E7" s="118">
        <v>1</v>
      </c>
      <c r="F7" s="209">
        <v>535313517</v>
      </c>
      <c r="G7" s="351">
        <f>AVERAGE(E7:E16)</f>
        <v>0.7125</v>
      </c>
    </row>
    <row r="8" spans="1:7" ht="84">
      <c r="A8" s="22" t="s">
        <v>314</v>
      </c>
      <c r="B8" s="9" t="s">
        <v>21</v>
      </c>
      <c r="C8" s="9">
        <v>1</v>
      </c>
      <c r="D8" s="8" t="s">
        <v>351</v>
      </c>
      <c r="E8" s="112">
        <v>1</v>
      </c>
      <c r="F8" s="114">
        <v>512750000</v>
      </c>
      <c r="G8" s="308"/>
    </row>
    <row r="9" spans="1:7" ht="20.25" customHeight="1">
      <c r="A9" s="364" t="s">
        <v>80</v>
      </c>
      <c r="B9" s="27" t="s">
        <v>22</v>
      </c>
      <c r="C9" s="59">
        <v>300</v>
      </c>
      <c r="D9" s="353" t="s">
        <v>352</v>
      </c>
      <c r="E9" s="112">
        <v>0.2</v>
      </c>
      <c r="F9" s="322">
        <v>59200000</v>
      </c>
      <c r="G9" s="308"/>
    </row>
    <row r="10" spans="1:7" ht="21.75" customHeight="1">
      <c r="A10" s="364"/>
      <c r="B10" s="145" t="s">
        <v>21</v>
      </c>
      <c r="C10" s="151">
        <v>0</v>
      </c>
      <c r="D10" s="354"/>
      <c r="E10" s="146" t="s">
        <v>128</v>
      </c>
      <c r="F10" s="322"/>
      <c r="G10" s="308"/>
    </row>
    <row r="11" spans="1:7" ht="45" customHeight="1">
      <c r="A11" s="364"/>
      <c r="B11" s="27" t="s">
        <v>23</v>
      </c>
      <c r="C11" s="59">
        <v>1</v>
      </c>
      <c r="D11" s="355"/>
      <c r="E11" s="112">
        <v>1</v>
      </c>
      <c r="F11" s="322"/>
      <c r="G11" s="308"/>
    </row>
    <row r="12" spans="1:7" ht="51" customHeight="1">
      <c r="A12" s="204" t="s">
        <v>188</v>
      </c>
      <c r="B12" s="8" t="s">
        <v>24</v>
      </c>
      <c r="C12" s="9">
        <v>8</v>
      </c>
      <c r="D12" s="97" t="s">
        <v>315</v>
      </c>
      <c r="E12" s="112">
        <v>0.3</v>
      </c>
      <c r="F12" s="114">
        <v>196897609</v>
      </c>
      <c r="G12" s="308"/>
    </row>
    <row r="13" spans="1:7" ht="33" customHeight="1">
      <c r="A13" s="365" t="s">
        <v>81</v>
      </c>
      <c r="B13" s="154" t="s">
        <v>313</v>
      </c>
      <c r="C13" s="9">
        <v>1</v>
      </c>
      <c r="D13" s="366" t="s">
        <v>353</v>
      </c>
      <c r="E13" s="112">
        <v>0.5</v>
      </c>
      <c r="F13" s="322">
        <v>3600000</v>
      </c>
      <c r="G13" s="308"/>
    </row>
    <row r="14" spans="1:7" ht="45" customHeight="1">
      <c r="A14" s="365"/>
      <c r="B14" s="155" t="s">
        <v>25</v>
      </c>
      <c r="C14" s="148">
        <v>0</v>
      </c>
      <c r="D14" s="367"/>
      <c r="E14" s="146" t="s">
        <v>128</v>
      </c>
      <c r="F14" s="322"/>
      <c r="G14" s="308"/>
    </row>
    <row r="15" spans="1:7" ht="53.25" customHeight="1">
      <c r="A15" s="22" t="s">
        <v>317</v>
      </c>
      <c r="B15" s="27" t="s">
        <v>26</v>
      </c>
      <c r="C15" s="59" t="s">
        <v>83</v>
      </c>
      <c r="D15" s="13" t="s">
        <v>354</v>
      </c>
      <c r="E15" s="112">
        <v>0.7</v>
      </c>
      <c r="F15" s="114">
        <v>3000000</v>
      </c>
      <c r="G15" s="308"/>
    </row>
    <row r="16" spans="1:7" ht="119.25" customHeight="1" thickBot="1">
      <c r="A16" s="210" t="s">
        <v>82</v>
      </c>
      <c r="B16" s="211" t="s">
        <v>27</v>
      </c>
      <c r="C16" s="212">
        <v>1</v>
      </c>
      <c r="D16" s="213" t="s">
        <v>355</v>
      </c>
      <c r="E16" s="120">
        <v>1</v>
      </c>
      <c r="F16" s="214">
        <v>40000000</v>
      </c>
      <c r="G16" s="352"/>
    </row>
    <row r="17" spans="1:7" ht="18" customHeight="1" thickBot="1">
      <c r="A17" s="314" t="s">
        <v>140</v>
      </c>
      <c r="B17" s="315"/>
      <c r="C17" s="315"/>
      <c r="D17" s="315"/>
      <c r="E17" s="315"/>
      <c r="F17" s="315"/>
      <c r="G17" s="316"/>
    </row>
    <row r="18" spans="1:7" ht="38.25" customHeight="1">
      <c r="A18" s="368" t="s">
        <v>141</v>
      </c>
      <c r="B18" s="87" t="s">
        <v>28</v>
      </c>
      <c r="C18" s="87">
        <v>1</v>
      </c>
      <c r="D18" s="359" t="s">
        <v>356</v>
      </c>
      <c r="E18" s="121">
        <v>1</v>
      </c>
      <c r="F18" s="357">
        <v>491080000</v>
      </c>
      <c r="G18" s="360">
        <f>AVERAGE(E18:E27)</f>
        <v>0.7500000000000001</v>
      </c>
    </row>
    <row r="19" spans="1:7" ht="44.25" customHeight="1">
      <c r="A19" s="313"/>
      <c r="B19" s="60" t="s">
        <v>29</v>
      </c>
      <c r="C19" s="60">
        <v>700</v>
      </c>
      <c r="D19" s="354"/>
      <c r="E19" s="111">
        <v>1</v>
      </c>
      <c r="F19" s="357"/>
      <c r="G19" s="361"/>
    </row>
    <row r="20" spans="1:7" ht="55.5" customHeight="1">
      <c r="A20" s="313"/>
      <c r="B20" s="27" t="s">
        <v>30</v>
      </c>
      <c r="C20" s="60">
        <v>80</v>
      </c>
      <c r="D20" s="354"/>
      <c r="E20" s="112">
        <v>1</v>
      </c>
      <c r="F20" s="357"/>
      <c r="G20" s="361"/>
    </row>
    <row r="21" spans="1:7" ht="59.25" customHeight="1">
      <c r="A21" s="313"/>
      <c r="B21" s="27" t="s">
        <v>31</v>
      </c>
      <c r="C21" s="60">
        <v>3</v>
      </c>
      <c r="D21" s="354"/>
      <c r="E21" s="112">
        <v>0.33</v>
      </c>
      <c r="F21" s="357"/>
      <c r="G21" s="361"/>
    </row>
    <row r="22" spans="1:7" ht="72.75" customHeight="1">
      <c r="A22" s="313"/>
      <c r="B22" s="61" t="s">
        <v>142</v>
      </c>
      <c r="C22" s="62">
        <v>1</v>
      </c>
      <c r="D22" s="354"/>
      <c r="E22" s="112">
        <v>1</v>
      </c>
      <c r="F22" s="357"/>
      <c r="G22" s="361"/>
    </row>
    <row r="23" spans="1:7" ht="113.25" customHeight="1">
      <c r="A23" s="313"/>
      <c r="B23" s="27" t="s">
        <v>143</v>
      </c>
      <c r="C23" s="62">
        <v>1</v>
      </c>
      <c r="D23" s="355"/>
      <c r="E23" s="112">
        <v>0.7</v>
      </c>
      <c r="F23" s="358"/>
      <c r="G23" s="361"/>
    </row>
    <row r="24" spans="1:7" ht="135.75" customHeight="1">
      <c r="A24" s="22" t="s">
        <v>144</v>
      </c>
      <c r="B24" s="8" t="s">
        <v>32</v>
      </c>
      <c r="C24" s="14">
        <v>1</v>
      </c>
      <c r="D24" s="8" t="s">
        <v>261</v>
      </c>
      <c r="E24" s="112">
        <v>0.5</v>
      </c>
      <c r="F24" s="114">
        <v>27820000</v>
      </c>
      <c r="G24" s="361"/>
    </row>
    <row r="25" spans="1:7" ht="76.5" customHeight="1">
      <c r="A25" s="313" t="s">
        <v>186</v>
      </c>
      <c r="B25" s="27" t="s">
        <v>33</v>
      </c>
      <c r="C25" s="62">
        <v>1</v>
      </c>
      <c r="D25" s="353" t="s">
        <v>357</v>
      </c>
      <c r="E25" s="123">
        <v>1</v>
      </c>
      <c r="F25" s="322">
        <v>20000000</v>
      </c>
      <c r="G25" s="361"/>
    </row>
    <row r="26" spans="1:7" ht="84" customHeight="1">
      <c r="A26" s="313"/>
      <c r="B26" s="27" t="s">
        <v>34</v>
      </c>
      <c r="C26" s="60">
        <v>2</v>
      </c>
      <c r="D26" s="354"/>
      <c r="E26" s="124">
        <v>0.77</v>
      </c>
      <c r="F26" s="322"/>
      <c r="G26" s="361"/>
    </row>
    <row r="27" spans="1:7" ht="47.25" customHeight="1" thickBot="1">
      <c r="A27" s="370"/>
      <c r="B27" s="45" t="s">
        <v>84</v>
      </c>
      <c r="C27" s="95">
        <v>1</v>
      </c>
      <c r="D27" s="356"/>
      <c r="E27" s="125">
        <v>0.2</v>
      </c>
      <c r="F27" s="369"/>
      <c r="G27" s="362"/>
    </row>
    <row r="28" spans="1:7" ht="16.5" customHeight="1" thickBot="1">
      <c r="A28" s="343" t="s">
        <v>116</v>
      </c>
      <c r="B28" s="344"/>
      <c r="C28" s="344"/>
      <c r="D28" s="344"/>
      <c r="E28" s="344"/>
      <c r="F28" s="363"/>
      <c r="G28" s="205">
        <f>AVERAGE(G7,G18)</f>
        <v>0.7312500000000001</v>
      </c>
    </row>
    <row r="29" spans="1:4" ht="15.75">
      <c r="A29" s="63"/>
      <c r="B29" s="64"/>
      <c r="C29" s="65"/>
      <c r="D29" s="63"/>
    </row>
    <row r="30" ht="15" customHeight="1"/>
    <row r="31" ht="15" customHeight="1"/>
    <row r="32" ht="15" customHeight="1"/>
    <row r="34" ht="15.75">
      <c r="F34" s="127"/>
    </row>
    <row r="44" spans="1:4" ht="15.75">
      <c r="A44" s="191" t="s">
        <v>311</v>
      </c>
      <c r="B44" s="192"/>
      <c r="C44" s="192"/>
      <c r="D44" s="200"/>
    </row>
    <row r="45" spans="1:4" ht="15.75">
      <c r="A45" s="261" t="s">
        <v>312</v>
      </c>
      <c r="B45" s="261"/>
      <c r="C45" s="261"/>
      <c r="D45" s="261"/>
    </row>
    <row r="46" spans="1:4" ht="15.75">
      <c r="A46" s="261" t="s">
        <v>230</v>
      </c>
      <c r="B46" s="261"/>
      <c r="C46" s="261"/>
      <c r="D46" s="261"/>
    </row>
  </sheetData>
  <sheetProtection/>
  <mergeCells count="23">
    <mergeCell ref="A45:D45"/>
    <mergeCell ref="A46:D46"/>
    <mergeCell ref="F13:F14"/>
    <mergeCell ref="D13:D14"/>
    <mergeCell ref="A18:A23"/>
    <mergeCell ref="F25:F27"/>
    <mergeCell ref="A25:A27"/>
    <mergeCell ref="D25:D27"/>
    <mergeCell ref="F18:F23"/>
    <mergeCell ref="D18:D23"/>
    <mergeCell ref="G18:G27"/>
    <mergeCell ref="A28:F28"/>
    <mergeCell ref="A17:G17"/>
    <mergeCell ref="A1:A3"/>
    <mergeCell ref="B1:F3"/>
    <mergeCell ref="G1:G3"/>
    <mergeCell ref="A4:G4"/>
    <mergeCell ref="A6:G6"/>
    <mergeCell ref="G7:G16"/>
    <mergeCell ref="D9:D11"/>
    <mergeCell ref="F9:F11"/>
    <mergeCell ref="A9:A11"/>
    <mergeCell ref="A13:A14"/>
  </mergeCells>
  <printOptions/>
  <pageMargins left="0.7874015748031497" right="0.15748031496062992" top="0.5905511811023623" bottom="0.7874015748031497" header="0.3937007874015748" footer="0.5905511811023623"/>
  <pageSetup horizontalDpi="600" verticalDpi="600" orientation="landscape" scale="83"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G32"/>
  <sheetViews>
    <sheetView zoomScale="85" zoomScaleNormal="85" zoomScalePageLayoutView="0" workbookViewId="0" topLeftCell="A15">
      <selection activeCell="A24" sqref="A24:F24"/>
    </sheetView>
  </sheetViews>
  <sheetFormatPr defaultColWidth="11.421875" defaultRowHeight="15"/>
  <cols>
    <col min="1" max="1" width="22.28125" style="0" customWidth="1"/>
    <col min="2" max="2" width="26.57421875" style="0" customWidth="1"/>
    <col min="3" max="3" width="8.8515625" style="0" customWidth="1"/>
    <col min="4" max="4" width="46.28125" style="0" customWidth="1"/>
    <col min="5" max="5" width="14.8515625" style="129" customWidth="1"/>
    <col min="6" max="6" width="18.28125" style="129" customWidth="1"/>
    <col min="7" max="7" width="15.28125" style="0" customWidth="1"/>
  </cols>
  <sheetData>
    <row r="1" spans="1:7" ht="10.5" customHeight="1">
      <c r="A1" s="272"/>
      <c r="B1" s="274" t="s">
        <v>229</v>
      </c>
      <c r="C1" s="275"/>
      <c r="D1" s="275"/>
      <c r="E1" s="275"/>
      <c r="F1" s="275"/>
      <c r="G1" s="280"/>
    </row>
    <row r="2" spans="1:7" ht="10.5" customHeight="1">
      <c r="A2" s="272"/>
      <c r="B2" s="276"/>
      <c r="C2" s="277"/>
      <c r="D2" s="277"/>
      <c r="E2" s="277"/>
      <c r="F2" s="277"/>
      <c r="G2" s="280"/>
    </row>
    <row r="3" spans="1:7" ht="10.5" customHeight="1" thickBot="1">
      <c r="A3" s="272"/>
      <c r="B3" s="278"/>
      <c r="C3" s="279"/>
      <c r="D3" s="279"/>
      <c r="E3" s="279"/>
      <c r="F3" s="279"/>
      <c r="G3" s="280"/>
    </row>
    <row r="4" spans="1:7" ht="15.75" customHeight="1">
      <c r="A4" s="314" t="s">
        <v>145</v>
      </c>
      <c r="B4" s="315"/>
      <c r="C4" s="315"/>
      <c r="D4" s="315"/>
      <c r="E4" s="315"/>
      <c r="F4" s="315"/>
      <c r="G4" s="316"/>
    </row>
    <row r="5" spans="1:7" ht="51" customHeight="1" thickBot="1">
      <c r="A5" s="182" t="s">
        <v>157</v>
      </c>
      <c r="B5" s="183" t="s">
        <v>158</v>
      </c>
      <c r="C5" s="183" t="s">
        <v>219</v>
      </c>
      <c r="D5" s="183" t="s">
        <v>70</v>
      </c>
      <c r="E5" s="184" t="s">
        <v>218</v>
      </c>
      <c r="F5" s="185" t="s">
        <v>115</v>
      </c>
      <c r="G5" s="196" t="s">
        <v>117</v>
      </c>
    </row>
    <row r="6" spans="1:7" ht="19.5" customHeight="1" thickBot="1">
      <c r="A6" s="314" t="s">
        <v>134</v>
      </c>
      <c r="B6" s="315"/>
      <c r="C6" s="315"/>
      <c r="D6" s="315"/>
      <c r="E6" s="315"/>
      <c r="F6" s="315"/>
      <c r="G6" s="316"/>
    </row>
    <row r="7" spans="1:7" ht="66" customHeight="1">
      <c r="A7" s="368" t="s">
        <v>135</v>
      </c>
      <c r="B7" s="30" t="s">
        <v>41</v>
      </c>
      <c r="C7" s="30">
        <v>22</v>
      </c>
      <c r="D7" s="374" t="s">
        <v>318</v>
      </c>
      <c r="E7" s="128">
        <v>1</v>
      </c>
      <c r="F7" s="265">
        <v>240000000</v>
      </c>
      <c r="G7" s="371">
        <f>AVERAGE(E7:E17)</f>
        <v>0.79</v>
      </c>
    </row>
    <row r="8" spans="1:7" ht="40.5" customHeight="1">
      <c r="A8" s="313"/>
      <c r="B8" s="27" t="s">
        <v>40</v>
      </c>
      <c r="C8" s="27">
        <v>300</v>
      </c>
      <c r="D8" s="375"/>
      <c r="E8" s="94">
        <v>0.2</v>
      </c>
      <c r="F8" s="255"/>
      <c r="G8" s="372"/>
    </row>
    <row r="9" spans="1:7" ht="30" customHeight="1">
      <c r="A9" s="313"/>
      <c r="B9" s="27" t="s">
        <v>39</v>
      </c>
      <c r="C9" s="67">
        <v>1</v>
      </c>
      <c r="D9" s="376"/>
      <c r="E9" s="94">
        <v>1</v>
      </c>
      <c r="F9" s="255"/>
      <c r="G9" s="372"/>
    </row>
    <row r="10" spans="1:7" ht="42.75" customHeight="1">
      <c r="A10" s="313" t="s">
        <v>136</v>
      </c>
      <c r="B10" s="27" t="s">
        <v>85</v>
      </c>
      <c r="C10" s="28">
        <v>1</v>
      </c>
      <c r="D10" s="377" t="s">
        <v>358</v>
      </c>
      <c r="E10" s="112">
        <v>0.5</v>
      </c>
      <c r="F10" s="255">
        <v>149280000</v>
      </c>
      <c r="G10" s="372"/>
    </row>
    <row r="11" spans="1:7" ht="48.75" customHeight="1">
      <c r="A11" s="313"/>
      <c r="B11" s="160" t="s">
        <v>137</v>
      </c>
      <c r="C11" s="161">
        <v>0</v>
      </c>
      <c r="D11" s="375"/>
      <c r="E11" s="162" t="s">
        <v>128</v>
      </c>
      <c r="F11" s="255"/>
      <c r="G11" s="372"/>
    </row>
    <row r="12" spans="1:7" ht="69.75" customHeight="1">
      <c r="A12" s="313"/>
      <c r="B12" s="27" t="s">
        <v>138</v>
      </c>
      <c r="C12" s="67">
        <v>1</v>
      </c>
      <c r="D12" s="375"/>
      <c r="E12" s="112">
        <v>1</v>
      </c>
      <c r="F12" s="255"/>
      <c r="G12" s="372"/>
    </row>
    <row r="13" spans="1:7" ht="42.75" customHeight="1">
      <c r="A13" s="313"/>
      <c r="B13" s="27" t="s">
        <v>179</v>
      </c>
      <c r="C13" s="67">
        <v>1</v>
      </c>
      <c r="D13" s="375"/>
      <c r="E13" s="112">
        <v>1</v>
      </c>
      <c r="F13" s="255"/>
      <c r="G13" s="372"/>
    </row>
    <row r="14" spans="1:7" ht="48">
      <c r="A14" s="313"/>
      <c r="B14" s="27" t="s">
        <v>180</v>
      </c>
      <c r="C14" s="67">
        <v>1</v>
      </c>
      <c r="D14" s="375"/>
      <c r="E14" s="112">
        <v>1</v>
      </c>
      <c r="F14" s="255"/>
      <c r="G14" s="372"/>
    </row>
    <row r="15" spans="1:7" ht="48.75" customHeight="1">
      <c r="A15" s="313"/>
      <c r="B15" s="27" t="s">
        <v>38</v>
      </c>
      <c r="C15" s="67">
        <v>1</v>
      </c>
      <c r="D15" s="375"/>
      <c r="E15" s="112">
        <v>1</v>
      </c>
      <c r="F15" s="255"/>
      <c r="G15" s="372"/>
    </row>
    <row r="16" spans="1:7" ht="49.5" customHeight="1">
      <c r="A16" s="313"/>
      <c r="B16" s="27" t="s">
        <v>37</v>
      </c>
      <c r="C16" s="67">
        <v>1</v>
      </c>
      <c r="D16" s="375"/>
      <c r="E16" s="112">
        <v>0.2</v>
      </c>
      <c r="F16" s="255"/>
      <c r="G16" s="372"/>
    </row>
    <row r="17" spans="1:7" ht="24.75" thickBot="1">
      <c r="A17" s="370"/>
      <c r="B17" s="45" t="s">
        <v>36</v>
      </c>
      <c r="C17" s="68">
        <v>1</v>
      </c>
      <c r="D17" s="378"/>
      <c r="E17" s="122">
        <v>1</v>
      </c>
      <c r="F17" s="267"/>
      <c r="G17" s="373"/>
    </row>
    <row r="18" spans="1:7" ht="13.5" customHeight="1" thickBot="1">
      <c r="A18" s="314" t="s">
        <v>203</v>
      </c>
      <c r="B18" s="315"/>
      <c r="C18" s="315"/>
      <c r="D18" s="315"/>
      <c r="E18" s="315"/>
      <c r="F18" s="315"/>
      <c r="G18" s="316"/>
    </row>
    <row r="19" spans="1:7" ht="120">
      <c r="A19" s="66" t="s">
        <v>204</v>
      </c>
      <c r="B19" s="36" t="s">
        <v>205</v>
      </c>
      <c r="C19" s="31">
        <v>2</v>
      </c>
      <c r="D19" s="72" t="s">
        <v>359</v>
      </c>
      <c r="E19" s="121">
        <v>0.67</v>
      </c>
      <c r="F19" s="106">
        <v>4279219389</v>
      </c>
      <c r="G19" s="371">
        <f>AVERAGE(E19:E23)</f>
        <v>0.542</v>
      </c>
    </row>
    <row r="20" spans="1:7" ht="60">
      <c r="A20" s="313" t="s">
        <v>206</v>
      </c>
      <c r="B20" s="27" t="s">
        <v>207</v>
      </c>
      <c r="C20" s="28">
        <v>2</v>
      </c>
      <c r="D20" s="353" t="s">
        <v>360</v>
      </c>
      <c r="E20" s="112">
        <v>0.5</v>
      </c>
      <c r="F20" s="255">
        <v>532468767</v>
      </c>
      <c r="G20" s="372"/>
    </row>
    <row r="21" spans="1:7" ht="97.5" customHeight="1">
      <c r="A21" s="313"/>
      <c r="B21" s="27" t="s">
        <v>208</v>
      </c>
      <c r="C21" s="28">
        <v>2</v>
      </c>
      <c r="D21" s="354"/>
      <c r="E21" s="112">
        <v>0.67</v>
      </c>
      <c r="F21" s="255"/>
      <c r="G21" s="372"/>
    </row>
    <row r="22" spans="1:7" ht="70.5" customHeight="1">
      <c r="A22" s="313"/>
      <c r="B22" s="27" t="s">
        <v>86</v>
      </c>
      <c r="C22" s="28">
        <v>2</v>
      </c>
      <c r="D22" s="354"/>
      <c r="E22" s="112">
        <v>0.67</v>
      </c>
      <c r="F22" s="255"/>
      <c r="G22" s="372"/>
    </row>
    <row r="23" spans="1:7" ht="64.5" customHeight="1" thickBot="1">
      <c r="A23" s="313"/>
      <c r="B23" s="45" t="s">
        <v>35</v>
      </c>
      <c r="C23" s="88">
        <v>1</v>
      </c>
      <c r="D23" s="355"/>
      <c r="E23" s="122">
        <v>0.2</v>
      </c>
      <c r="F23" s="267"/>
      <c r="G23" s="373"/>
    </row>
    <row r="24" spans="1:7" ht="20.25" customHeight="1" thickBot="1">
      <c r="A24" s="314" t="s">
        <v>116</v>
      </c>
      <c r="B24" s="315"/>
      <c r="C24" s="315"/>
      <c r="D24" s="315"/>
      <c r="E24" s="315"/>
      <c r="F24" s="315"/>
      <c r="G24" s="203">
        <f>AVERAGE(G7,G19)</f>
        <v>0.666</v>
      </c>
    </row>
    <row r="26" ht="14.25" customHeight="1"/>
    <row r="27" ht="14.25" customHeight="1"/>
    <row r="28" ht="14.25" customHeight="1"/>
    <row r="30" spans="1:4" ht="15">
      <c r="A30" s="191" t="s">
        <v>311</v>
      </c>
      <c r="B30" s="192"/>
      <c r="C30" s="192"/>
      <c r="D30" s="200"/>
    </row>
    <row r="31" spans="1:4" ht="15">
      <c r="A31" s="261" t="s">
        <v>312</v>
      </c>
      <c r="B31" s="261"/>
      <c r="C31" s="261"/>
      <c r="D31" s="261"/>
    </row>
    <row r="32" spans="1:4" ht="15">
      <c r="A32" s="261" t="s">
        <v>230</v>
      </c>
      <c r="B32" s="261"/>
      <c r="C32" s="261"/>
      <c r="D32" s="261"/>
    </row>
  </sheetData>
  <sheetProtection/>
  <mergeCells count="20">
    <mergeCell ref="D7:D9"/>
    <mergeCell ref="D10:D17"/>
    <mergeCell ref="A32:D32"/>
    <mergeCell ref="A10:A17"/>
    <mergeCell ref="A20:A23"/>
    <mergeCell ref="A18:G18"/>
    <mergeCell ref="G19:G23"/>
    <mergeCell ref="F20:F23"/>
    <mergeCell ref="F10:F17"/>
    <mergeCell ref="D20:D23"/>
    <mergeCell ref="A1:A3"/>
    <mergeCell ref="B1:F3"/>
    <mergeCell ref="G1:G3"/>
    <mergeCell ref="A31:D31"/>
    <mergeCell ref="A24:F24"/>
    <mergeCell ref="A4:G4"/>
    <mergeCell ref="A6:G6"/>
    <mergeCell ref="G7:G17"/>
    <mergeCell ref="A7:A9"/>
    <mergeCell ref="F7:F9"/>
  </mergeCells>
  <printOptions/>
  <pageMargins left="0.7874015748031497" right="0.15748031496062992" top="0.5905511811023623" bottom="0.7874015748031497" header="0.3937007874015748" footer="0.5905511811023623"/>
  <pageSetup horizontalDpi="600" verticalDpi="600" orientation="landscape" scale="83"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G42"/>
  <sheetViews>
    <sheetView zoomScale="110" zoomScaleNormal="110" zoomScalePageLayoutView="0" workbookViewId="0" topLeftCell="A35">
      <selection activeCell="F46" sqref="F46"/>
    </sheetView>
  </sheetViews>
  <sheetFormatPr defaultColWidth="11.421875" defaultRowHeight="15"/>
  <cols>
    <col min="1" max="1" width="22.28125" style="21" customWidth="1"/>
    <col min="2" max="2" width="26.57421875" style="21" customWidth="1"/>
    <col min="3" max="3" width="8.8515625" style="21" customWidth="1"/>
    <col min="4" max="4" width="46.28125" style="21" customWidth="1"/>
    <col min="5" max="5" width="14.8515625" style="215" customWidth="1"/>
    <col min="6" max="6" width="17.00390625" style="215" customWidth="1"/>
    <col min="7" max="7" width="15.28125" style="215" customWidth="1"/>
    <col min="8" max="9" width="12.8515625" style="21" bestFit="1" customWidth="1"/>
    <col min="10" max="16384" width="11.421875" style="21" customWidth="1"/>
  </cols>
  <sheetData>
    <row r="1" spans="1:7" ht="10.5" customHeight="1">
      <c r="A1" s="272"/>
      <c r="B1" s="274" t="s">
        <v>229</v>
      </c>
      <c r="C1" s="275"/>
      <c r="D1" s="275"/>
      <c r="E1" s="275"/>
      <c r="F1" s="275"/>
      <c r="G1" s="280"/>
    </row>
    <row r="2" spans="1:7" ht="10.5" customHeight="1">
      <c r="A2" s="272"/>
      <c r="B2" s="276"/>
      <c r="C2" s="277"/>
      <c r="D2" s="277"/>
      <c r="E2" s="277"/>
      <c r="F2" s="277"/>
      <c r="G2" s="280"/>
    </row>
    <row r="3" spans="1:7" ht="10.5" customHeight="1" thickBot="1">
      <c r="A3" s="272"/>
      <c r="B3" s="278"/>
      <c r="C3" s="279"/>
      <c r="D3" s="279"/>
      <c r="E3" s="279"/>
      <c r="F3" s="279"/>
      <c r="G3" s="280"/>
    </row>
    <row r="4" spans="1:7" ht="15" customHeight="1">
      <c r="A4" s="314" t="s">
        <v>216</v>
      </c>
      <c r="B4" s="315"/>
      <c r="C4" s="315"/>
      <c r="D4" s="315"/>
      <c r="E4" s="315"/>
      <c r="F4" s="315"/>
      <c r="G4" s="316"/>
    </row>
    <row r="5" spans="1:7" ht="36.75" thickBot="1">
      <c r="A5" s="182" t="s">
        <v>157</v>
      </c>
      <c r="B5" s="183" t="s">
        <v>158</v>
      </c>
      <c r="C5" s="183" t="s">
        <v>219</v>
      </c>
      <c r="D5" s="183" t="s">
        <v>70</v>
      </c>
      <c r="E5" s="184" t="s">
        <v>218</v>
      </c>
      <c r="F5" s="185" t="s">
        <v>115</v>
      </c>
      <c r="G5" s="196" t="s">
        <v>117</v>
      </c>
    </row>
    <row r="6" spans="1:7" ht="18" customHeight="1" thickBot="1">
      <c r="A6" s="314" t="s">
        <v>209</v>
      </c>
      <c r="B6" s="315"/>
      <c r="C6" s="315"/>
      <c r="D6" s="315"/>
      <c r="E6" s="315"/>
      <c r="F6" s="315"/>
      <c r="G6" s="316"/>
    </row>
    <row r="7" spans="1:7" ht="33" customHeight="1">
      <c r="A7" s="368" t="s">
        <v>210</v>
      </c>
      <c r="B7" s="166" t="s">
        <v>42</v>
      </c>
      <c r="C7" s="167">
        <v>0</v>
      </c>
      <c r="D7" s="359" t="s">
        <v>361</v>
      </c>
      <c r="E7" s="165" t="s">
        <v>128</v>
      </c>
      <c r="F7" s="326">
        <v>12500000</v>
      </c>
      <c r="G7" s="289">
        <f>AVERAGE(E7:E11)</f>
        <v>0.65</v>
      </c>
    </row>
    <row r="8" spans="1:7" ht="33" customHeight="1">
      <c r="A8" s="313"/>
      <c r="B8" s="9" t="s">
        <v>232</v>
      </c>
      <c r="C8" s="28">
        <v>4</v>
      </c>
      <c r="D8" s="354"/>
      <c r="E8" s="112">
        <v>0.3</v>
      </c>
      <c r="F8" s="393"/>
      <c r="G8" s="296"/>
    </row>
    <row r="9" spans="1:7" ht="25.5" customHeight="1">
      <c r="A9" s="313"/>
      <c r="B9" s="173" t="s">
        <v>233</v>
      </c>
      <c r="C9" s="161">
        <v>0</v>
      </c>
      <c r="D9" s="355"/>
      <c r="E9" s="162" t="s">
        <v>128</v>
      </c>
      <c r="F9" s="393"/>
      <c r="G9" s="296"/>
    </row>
    <row r="10" spans="1:7" ht="49.5" customHeight="1">
      <c r="A10" s="22" t="s">
        <v>211</v>
      </c>
      <c r="B10" s="27" t="s">
        <v>234</v>
      </c>
      <c r="C10" s="10">
        <v>1</v>
      </c>
      <c r="D10" s="97" t="s">
        <v>362</v>
      </c>
      <c r="E10" s="112">
        <v>1</v>
      </c>
      <c r="F10" s="116">
        <v>105600000</v>
      </c>
      <c r="G10" s="296"/>
    </row>
    <row r="11" spans="1:7" ht="56.25" customHeight="1" thickBot="1">
      <c r="A11" s="74" t="s">
        <v>87</v>
      </c>
      <c r="B11" s="174" t="s">
        <v>235</v>
      </c>
      <c r="C11" s="175">
        <v>0</v>
      </c>
      <c r="D11" s="163" t="s">
        <v>228</v>
      </c>
      <c r="E11" s="162" t="s">
        <v>128</v>
      </c>
      <c r="F11" s="176">
        <v>0</v>
      </c>
      <c r="G11" s="297"/>
    </row>
    <row r="12" spans="1:7" ht="18" customHeight="1" thickBot="1">
      <c r="A12" s="314" t="s">
        <v>88</v>
      </c>
      <c r="B12" s="315"/>
      <c r="C12" s="315"/>
      <c r="D12" s="315"/>
      <c r="E12" s="315"/>
      <c r="F12" s="315"/>
      <c r="G12" s="316"/>
    </row>
    <row r="13" spans="1:7" ht="59.25" customHeight="1">
      <c r="A13" s="75" t="s">
        <v>89</v>
      </c>
      <c r="B13" s="30" t="s">
        <v>236</v>
      </c>
      <c r="C13" s="71">
        <v>1</v>
      </c>
      <c r="D13" s="97" t="s">
        <v>284</v>
      </c>
      <c r="E13" s="110">
        <v>0</v>
      </c>
      <c r="F13" s="103">
        <v>0</v>
      </c>
      <c r="G13" s="289">
        <f>AVERAGE(E13:E16)</f>
        <v>0.5</v>
      </c>
    </row>
    <row r="14" spans="1:7" ht="44.25" customHeight="1">
      <c r="A14" s="390" t="s">
        <v>146</v>
      </c>
      <c r="B14" s="160" t="s">
        <v>237</v>
      </c>
      <c r="C14" s="161">
        <v>0</v>
      </c>
      <c r="D14" s="163" t="s">
        <v>228</v>
      </c>
      <c r="E14" s="162" t="s">
        <v>128</v>
      </c>
      <c r="F14" s="382">
        <v>0</v>
      </c>
      <c r="G14" s="296"/>
    </row>
    <row r="15" spans="1:7" ht="42" customHeight="1">
      <c r="A15" s="390"/>
      <c r="B15" s="160" t="s">
        <v>238</v>
      </c>
      <c r="C15" s="161">
        <v>0</v>
      </c>
      <c r="D15" s="163" t="s">
        <v>228</v>
      </c>
      <c r="E15" s="162" t="s">
        <v>128</v>
      </c>
      <c r="F15" s="382"/>
      <c r="G15" s="296"/>
    </row>
    <row r="16" spans="1:7" ht="89.25" customHeight="1" thickBot="1">
      <c r="A16" s="74" t="s">
        <v>147</v>
      </c>
      <c r="B16" s="9" t="s">
        <v>239</v>
      </c>
      <c r="C16" s="70">
        <v>1</v>
      </c>
      <c r="D16" s="156" t="s">
        <v>363</v>
      </c>
      <c r="E16" s="111">
        <v>1</v>
      </c>
      <c r="F16" s="133">
        <v>136000000</v>
      </c>
      <c r="G16" s="296"/>
    </row>
    <row r="17" spans="1:7" ht="18" customHeight="1" thickBot="1">
      <c r="A17" s="314" t="s">
        <v>90</v>
      </c>
      <c r="B17" s="315"/>
      <c r="C17" s="315"/>
      <c r="D17" s="315"/>
      <c r="E17" s="315"/>
      <c r="F17" s="315"/>
      <c r="G17" s="316"/>
    </row>
    <row r="18" spans="1:7" ht="60.75" thickBot="1">
      <c r="A18" s="75" t="s">
        <v>91</v>
      </c>
      <c r="B18" s="166" t="s">
        <v>240</v>
      </c>
      <c r="C18" s="167">
        <v>0</v>
      </c>
      <c r="D18" s="163" t="s">
        <v>228</v>
      </c>
      <c r="E18" s="165" t="s">
        <v>128</v>
      </c>
      <c r="F18" s="168">
        <v>0</v>
      </c>
      <c r="G18" s="169" t="s">
        <v>128</v>
      </c>
    </row>
    <row r="19" spans="1:7" ht="18" customHeight="1" thickBot="1">
      <c r="A19" s="314" t="s">
        <v>92</v>
      </c>
      <c r="B19" s="315"/>
      <c r="C19" s="315"/>
      <c r="D19" s="315"/>
      <c r="E19" s="315"/>
      <c r="F19" s="315"/>
      <c r="G19" s="316"/>
    </row>
    <row r="20" spans="1:7" ht="48">
      <c r="A20" s="383" t="s">
        <v>93</v>
      </c>
      <c r="B20" s="164" t="s">
        <v>241</v>
      </c>
      <c r="C20" s="50">
        <v>0</v>
      </c>
      <c r="D20" s="387" t="s">
        <v>364</v>
      </c>
      <c r="E20" s="165" t="s">
        <v>128</v>
      </c>
      <c r="F20" s="385">
        <v>99983000</v>
      </c>
      <c r="G20" s="379">
        <f>AVERAGE(E20:E22)</f>
        <v>1</v>
      </c>
    </row>
    <row r="21" spans="1:7" ht="48">
      <c r="A21" s="384"/>
      <c r="B21" s="160" t="s">
        <v>242</v>
      </c>
      <c r="C21" s="29">
        <v>0</v>
      </c>
      <c r="D21" s="388"/>
      <c r="E21" s="162" t="s">
        <v>128</v>
      </c>
      <c r="F21" s="386"/>
      <c r="G21" s="380"/>
    </row>
    <row r="22" spans="1:7" ht="48.75" thickBot="1">
      <c r="A22" s="384"/>
      <c r="B22" s="27" t="s">
        <v>212</v>
      </c>
      <c r="C22" s="28">
        <v>1</v>
      </c>
      <c r="D22" s="389"/>
      <c r="E22" s="111">
        <v>1</v>
      </c>
      <c r="F22" s="386"/>
      <c r="G22" s="381"/>
    </row>
    <row r="23" spans="1:7" ht="18" customHeight="1" thickBot="1">
      <c r="A23" s="314" t="s">
        <v>334</v>
      </c>
      <c r="B23" s="315"/>
      <c r="C23" s="315"/>
      <c r="D23" s="315"/>
      <c r="E23" s="315"/>
      <c r="F23" s="315"/>
      <c r="G23" s="316"/>
    </row>
    <row r="24" spans="1:7" ht="49.5" customHeight="1">
      <c r="A24" s="398" t="s">
        <v>94</v>
      </c>
      <c r="B24" s="30" t="s">
        <v>243</v>
      </c>
      <c r="C24" s="71">
        <v>2</v>
      </c>
      <c r="D24" s="387" t="s">
        <v>365</v>
      </c>
      <c r="E24" s="110">
        <v>1</v>
      </c>
      <c r="F24" s="391">
        <v>30000000</v>
      </c>
      <c r="G24" s="379">
        <f>AVERAGE(E24:E25)</f>
        <v>1</v>
      </c>
    </row>
    <row r="25" spans="1:7" ht="55.5" customHeight="1" thickBot="1">
      <c r="A25" s="399"/>
      <c r="B25" s="170" t="s">
        <v>244</v>
      </c>
      <c r="C25" s="171">
        <v>0</v>
      </c>
      <c r="D25" s="389"/>
      <c r="E25" s="172" t="s">
        <v>128</v>
      </c>
      <c r="F25" s="392"/>
      <c r="G25" s="381"/>
    </row>
    <row r="26" spans="1:7" ht="18" customHeight="1" thickBot="1">
      <c r="A26" s="314" t="s">
        <v>213</v>
      </c>
      <c r="B26" s="315"/>
      <c r="C26" s="315"/>
      <c r="D26" s="315"/>
      <c r="E26" s="315"/>
      <c r="F26" s="315"/>
      <c r="G26" s="316"/>
    </row>
    <row r="27" spans="1:7" ht="48">
      <c r="A27" s="400" t="s">
        <v>139</v>
      </c>
      <c r="B27" s="30" t="s">
        <v>95</v>
      </c>
      <c r="C27" s="71">
        <v>1</v>
      </c>
      <c r="D27" s="359" t="s">
        <v>262</v>
      </c>
      <c r="E27" s="121">
        <v>1</v>
      </c>
      <c r="F27" s="397">
        <v>101667601</v>
      </c>
      <c r="G27" s="289">
        <f>AVERAGE(E27:E30)</f>
        <v>1</v>
      </c>
    </row>
    <row r="28" spans="1:7" ht="36">
      <c r="A28" s="400"/>
      <c r="B28" s="160" t="s">
        <v>245</v>
      </c>
      <c r="C28" s="161">
        <v>0</v>
      </c>
      <c r="D28" s="354"/>
      <c r="E28" s="165" t="s">
        <v>128</v>
      </c>
      <c r="F28" s="397"/>
      <c r="G28" s="296"/>
    </row>
    <row r="29" spans="1:7" ht="24">
      <c r="A29" s="400"/>
      <c r="B29" s="27" t="s">
        <v>246</v>
      </c>
      <c r="C29" s="10">
        <v>1</v>
      </c>
      <c r="D29" s="354"/>
      <c r="E29" s="121">
        <v>1</v>
      </c>
      <c r="F29" s="397"/>
      <c r="G29" s="296"/>
    </row>
    <row r="30" spans="1:7" ht="57.75" customHeight="1" thickBot="1">
      <c r="A30" s="368"/>
      <c r="B30" s="160" t="s">
        <v>247</v>
      </c>
      <c r="C30" s="161">
        <v>0</v>
      </c>
      <c r="D30" s="356"/>
      <c r="E30" s="165" t="s">
        <v>128</v>
      </c>
      <c r="F30" s="326"/>
      <c r="G30" s="297"/>
    </row>
    <row r="31" spans="1:7" ht="15" customHeight="1" thickBot="1">
      <c r="A31" s="314" t="s">
        <v>148</v>
      </c>
      <c r="B31" s="315"/>
      <c r="C31" s="315"/>
      <c r="D31" s="315"/>
      <c r="E31" s="315"/>
      <c r="F31" s="315"/>
      <c r="G31" s="316"/>
    </row>
    <row r="32" spans="1:7" ht="66" customHeight="1" thickBot="1">
      <c r="A32" s="89" t="s">
        <v>149</v>
      </c>
      <c r="B32" s="90" t="s">
        <v>248</v>
      </c>
      <c r="C32" s="91">
        <v>2</v>
      </c>
      <c r="D32" s="97" t="s">
        <v>366</v>
      </c>
      <c r="E32" s="130">
        <v>0.2</v>
      </c>
      <c r="F32" s="134">
        <v>34535572</v>
      </c>
      <c r="G32" s="152">
        <f>AVERAGE(E32)</f>
        <v>0.2</v>
      </c>
    </row>
    <row r="33" spans="1:7" ht="18" customHeight="1" thickBot="1">
      <c r="A33" s="314" t="s">
        <v>150</v>
      </c>
      <c r="B33" s="315"/>
      <c r="C33" s="315"/>
      <c r="D33" s="315"/>
      <c r="E33" s="315"/>
      <c r="F33" s="315"/>
      <c r="G33" s="316"/>
    </row>
    <row r="34" spans="1:7" ht="79.5" customHeight="1">
      <c r="A34" s="394" t="s">
        <v>151</v>
      </c>
      <c r="B34" s="55" t="s">
        <v>249</v>
      </c>
      <c r="C34" s="50">
        <v>2</v>
      </c>
      <c r="D34" s="253" t="s">
        <v>367</v>
      </c>
      <c r="E34" s="110">
        <v>0.5</v>
      </c>
      <c r="F34" s="401">
        <v>345309183</v>
      </c>
      <c r="G34" s="289">
        <f>AVERAGE(E34:E37)</f>
        <v>0.4075</v>
      </c>
    </row>
    <row r="35" spans="1:7" ht="284.25" customHeight="1">
      <c r="A35" s="395"/>
      <c r="B35" s="73" t="s">
        <v>250</v>
      </c>
      <c r="C35" s="28">
        <v>800</v>
      </c>
      <c r="D35" s="181" t="s">
        <v>368</v>
      </c>
      <c r="E35" s="123">
        <v>0.73</v>
      </c>
      <c r="F35" s="402"/>
      <c r="G35" s="296"/>
    </row>
    <row r="36" spans="1:7" ht="51.75" customHeight="1">
      <c r="A36" s="395"/>
      <c r="B36" s="73" t="s">
        <v>251</v>
      </c>
      <c r="C36" s="28">
        <v>1</v>
      </c>
      <c r="D36" s="97" t="s">
        <v>370</v>
      </c>
      <c r="E36" s="123">
        <v>0.2</v>
      </c>
      <c r="F36" s="402"/>
      <c r="G36" s="296"/>
    </row>
    <row r="37" spans="1:7" ht="45" customHeight="1" thickBot="1">
      <c r="A37" s="396"/>
      <c r="B37" s="76" t="s">
        <v>252</v>
      </c>
      <c r="C37" s="69">
        <v>1</v>
      </c>
      <c r="D37" s="97" t="s">
        <v>369</v>
      </c>
      <c r="E37" s="131">
        <v>0.2</v>
      </c>
      <c r="F37" s="403"/>
      <c r="G37" s="297"/>
    </row>
    <row r="38" spans="1:7" ht="16.5" customHeight="1" thickBot="1">
      <c r="A38" s="343" t="s">
        <v>116</v>
      </c>
      <c r="B38" s="344"/>
      <c r="C38" s="344"/>
      <c r="D38" s="344"/>
      <c r="E38" s="344"/>
      <c r="F38" s="363"/>
      <c r="G38" s="205">
        <f>AVERAGE(G7,G13,G18,G20,G24,G27,G32,G34)</f>
        <v>0.6796428571428572</v>
      </c>
    </row>
    <row r="39" spans="1:7" ht="15">
      <c r="A39" s="20"/>
      <c r="B39" s="20"/>
      <c r="C39" s="20"/>
      <c r="D39" s="20"/>
      <c r="E39" s="132"/>
      <c r="F39" s="132"/>
      <c r="G39" s="132"/>
    </row>
    <row r="40" spans="1:7" ht="13.5" customHeight="1">
      <c r="A40" s="191" t="s">
        <v>311</v>
      </c>
      <c r="B40" s="192"/>
      <c r="C40" s="192"/>
      <c r="D40" s="200"/>
      <c r="E40" s="132"/>
      <c r="F40" s="132"/>
      <c r="G40" s="132"/>
    </row>
    <row r="41" spans="1:7" ht="13.5" customHeight="1">
      <c r="A41" s="261" t="s">
        <v>312</v>
      </c>
      <c r="B41" s="261"/>
      <c r="C41" s="261"/>
      <c r="D41" s="261"/>
      <c r="E41" s="132"/>
      <c r="F41" s="132"/>
      <c r="G41" s="132"/>
    </row>
    <row r="42" spans="1:7" ht="13.5" customHeight="1">
      <c r="A42" s="261" t="s">
        <v>230</v>
      </c>
      <c r="B42" s="261"/>
      <c r="C42" s="261"/>
      <c r="D42" s="261"/>
      <c r="E42" s="132"/>
      <c r="F42" s="132"/>
      <c r="G42" s="132"/>
    </row>
  </sheetData>
  <sheetProtection/>
  <mergeCells count="37">
    <mergeCell ref="A41:D41"/>
    <mergeCell ref="A42:D42"/>
    <mergeCell ref="A23:G23"/>
    <mergeCell ref="G24:G25"/>
    <mergeCell ref="A31:G31"/>
    <mergeCell ref="A33:G33"/>
    <mergeCell ref="A26:G26"/>
    <mergeCell ref="G27:G30"/>
    <mergeCell ref="A27:A30"/>
    <mergeCell ref="F34:F37"/>
    <mergeCell ref="A34:A37"/>
    <mergeCell ref="A38:F38"/>
    <mergeCell ref="G34:G37"/>
    <mergeCell ref="D27:D30"/>
    <mergeCell ref="F27:F30"/>
    <mergeCell ref="A1:A3"/>
    <mergeCell ref="B1:F3"/>
    <mergeCell ref="G1:G3"/>
    <mergeCell ref="A4:G4"/>
    <mergeCell ref="A24:A25"/>
    <mergeCell ref="D24:D25"/>
    <mergeCell ref="F24:F25"/>
    <mergeCell ref="A6:G6"/>
    <mergeCell ref="G7:G11"/>
    <mergeCell ref="A12:G12"/>
    <mergeCell ref="A7:A9"/>
    <mergeCell ref="D7:D9"/>
    <mergeCell ref="F7:F9"/>
    <mergeCell ref="G13:G16"/>
    <mergeCell ref="A17:G17"/>
    <mergeCell ref="A19:G19"/>
    <mergeCell ref="G20:G22"/>
    <mergeCell ref="F14:F15"/>
    <mergeCell ref="A20:A22"/>
    <mergeCell ref="F20:F22"/>
    <mergeCell ref="D20:D22"/>
    <mergeCell ref="A14:A15"/>
  </mergeCells>
  <printOptions/>
  <pageMargins left="0.7874015748031497" right="0.15748031496062992" top="0.5905511811023623" bottom="0.7874015748031497" header="0.3937007874015748" footer="0.5905511811023623"/>
  <pageSetup horizontalDpi="600" verticalDpi="600" orientation="landscape" scale="83"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J49"/>
  <sheetViews>
    <sheetView zoomScale="110" zoomScaleNormal="110" zoomScaleSheetLayoutView="85" zoomScalePageLayoutView="0" workbookViewId="0" topLeftCell="A36">
      <selection activeCell="D42" sqref="D42"/>
    </sheetView>
  </sheetViews>
  <sheetFormatPr defaultColWidth="11.421875" defaultRowHeight="15"/>
  <cols>
    <col min="1" max="1" width="22.28125" style="1" customWidth="1"/>
    <col min="2" max="2" width="28.00390625" style="1" customWidth="1"/>
    <col min="3" max="3" width="8.8515625" style="1" customWidth="1"/>
    <col min="4" max="4" width="46.28125" style="1" customWidth="1"/>
    <col min="5" max="5" width="14.8515625" style="113" customWidth="1"/>
    <col min="6" max="6" width="17.00390625" style="113" customWidth="1"/>
    <col min="7" max="7" width="15.28125" style="113" customWidth="1"/>
    <col min="8" max="9" width="11.421875" style="1" customWidth="1"/>
    <col min="10" max="10" width="18.140625" style="1" customWidth="1"/>
    <col min="11" max="16384" width="11.421875" style="1" customWidth="1"/>
  </cols>
  <sheetData>
    <row r="1" spans="1:7" ht="10.5" customHeight="1">
      <c r="A1" s="328"/>
      <c r="B1" s="330" t="s">
        <v>229</v>
      </c>
      <c r="C1" s="331"/>
      <c r="D1" s="331"/>
      <c r="E1" s="331"/>
      <c r="F1" s="331"/>
      <c r="G1" s="332"/>
    </row>
    <row r="2" spans="1:7" ht="10.5" customHeight="1">
      <c r="A2" s="329"/>
      <c r="B2" s="276"/>
      <c r="C2" s="277"/>
      <c r="D2" s="277"/>
      <c r="E2" s="277"/>
      <c r="F2" s="277"/>
      <c r="G2" s="333"/>
    </row>
    <row r="3" spans="1:7" ht="10.5" customHeight="1" thickBot="1">
      <c r="A3" s="329"/>
      <c r="B3" s="278"/>
      <c r="C3" s="279"/>
      <c r="D3" s="279"/>
      <c r="E3" s="279"/>
      <c r="F3" s="279"/>
      <c r="G3" s="333"/>
    </row>
    <row r="4" spans="1:7" ht="15" customHeight="1">
      <c r="A4" s="314" t="s">
        <v>202</v>
      </c>
      <c r="B4" s="315"/>
      <c r="C4" s="315"/>
      <c r="D4" s="315"/>
      <c r="E4" s="315"/>
      <c r="F4" s="315"/>
      <c r="G4" s="316"/>
    </row>
    <row r="5" spans="1:7" ht="49.5" customHeight="1" thickBot="1">
      <c r="A5" s="182" t="s">
        <v>157</v>
      </c>
      <c r="B5" s="183" t="s">
        <v>158</v>
      </c>
      <c r="C5" s="183" t="s">
        <v>219</v>
      </c>
      <c r="D5" s="183" t="s">
        <v>70</v>
      </c>
      <c r="E5" s="184" t="s">
        <v>218</v>
      </c>
      <c r="F5" s="185" t="s">
        <v>115</v>
      </c>
      <c r="G5" s="196" t="s">
        <v>117</v>
      </c>
    </row>
    <row r="6" spans="1:7" ht="21.75" customHeight="1" thickBot="1">
      <c r="A6" s="314" t="s">
        <v>55</v>
      </c>
      <c r="B6" s="315"/>
      <c r="C6" s="315"/>
      <c r="D6" s="315"/>
      <c r="E6" s="315"/>
      <c r="F6" s="315"/>
      <c r="G6" s="316"/>
    </row>
    <row r="7" spans="1:7" ht="64.5" customHeight="1">
      <c r="A7" s="368" t="s">
        <v>152</v>
      </c>
      <c r="B7" s="30" t="s">
        <v>96</v>
      </c>
      <c r="C7" s="31">
        <v>22</v>
      </c>
      <c r="D7" s="359" t="s">
        <v>371</v>
      </c>
      <c r="E7" s="121">
        <v>1</v>
      </c>
      <c r="F7" s="409">
        <v>319000000</v>
      </c>
      <c r="G7" s="289">
        <f>AVERAGE(E7:E29)</f>
        <v>0.5317391304347826</v>
      </c>
    </row>
    <row r="8" spans="1:7" ht="64.5" customHeight="1">
      <c r="A8" s="313"/>
      <c r="B8" s="27" t="s">
        <v>319</v>
      </c>
      <c r="C8" s="9">
        <v>4</v>
      </c>
      <c r="D8" s="354"/>
      <c r="E8" s="112">
        <v>0.35</v>
      </c>
      <c r="F8" s="404"/>
      <c r="G8" s="296"/>
    </row>
    <row r="9" spans="1:7" ht="64.5" customHeight="1">
      <c r="A9" s="313"/>
      <c r="B9" s="27" t="s">
        <v>97</v>
      </c>
      <c r="C9" s="9">
        <v>5</v>
      </c>
      <c r="D9" s="354"/>
      <c r="E9" s="112">
        <v>0.55</v>
      </c>
      <c r="F9" s="404"/>
      <c r="G9" s="296"/>
    </row>
    <row r="10" spans="1:7" ht="64.5" customHeight="1">
      <c r="A10" s="313"/>
      <c r="B10" s="27" t="s">
        <v>153</v>
      </c>
      <c r="C10" s="9">
        <v>15</v>
      </c>
      <c r="D10" s="354"/>
      <c r="E10" s="112">
        <v>0.55</v>
      </c>
      <c r="F10" s="404"/>
      <c r="G10" s="296"/>
    </row>
    <row r="11" spans="1:7" ht="64.5" customHeight="1">
      <c r="A11" s="313"/>
      <c r="B11" s="27" t="s">
        <v>98</v>
      </c>
      <c r="C11" s="9">
        <v>1</v>
      </c>
      <c r="D11" s="355"/>
      <c r="E11" s="112">
        <v>0.5</v>
      </c>
      <c r="F11" s="404"/>
      <c r="G11" s="296"/>
    </row>
    <row r="12" spans="1:8" ht="48">
      <c r="A12" s="256" t="s">
        <v>154</v>
      </c>
      <c r="B12" s="27" t="s">
        <v>99</v>
      </c>
      <c r="C12" s="77">
        <v>50</v>
      </c>
      <c r="D12" s="353" t="s">
        <v>263</v>
      </c>
      <c r="E12" s="112">
        <v>1</v>
      </c>
      <c r="F12" s="404">
        <v>112000000</v>
      </c>
      <c r="G12" s="296"/>
      <c r="H12" s="3"/>
    </row>
    <row r="13" spans="1:8" ht="72">
      <c r="A13" s="256"/>
      <c r="B13" s="27" t="s">
        <v>100</v>
      </c>
      <c r="C13" s="77">
        <v>1</v>
      </c>
      <c r="D13" s="354"/>
      <c r="E13" s="112">
        <v>1</v>
      </c>
      <c r="F13" s="404"/>
      <c r="G13" s="296"/>
      <c r="H13" s="3"/>
    </row>
    <row r="14" spans="1:8" ht="48">
      <c r="A14" s="256"/>
      <c r="B14" s="27" t="s">
        <v>155</v>
      </c>
      <c r="C14" s="77">
        <v>15</v>
      </c>
      <c r="D14" s="355"/>
      <c r="E14" s="112">
        <v>0.3</v>
      </c>
      <c r="F14" s="404"/>
      <c r="G14" s="296"/>
      <c r="H14" s="3"/>
    </row>
    <row r="15" spans="1:7" ht="36">
      <c r="A15" s="405" t="s">
        <v>156</v>
      </c>
      <c r="B15" s="27" t="s">
        <v>101</v>
      </c>
      <c r="C15" s="77">
        <v>1</v>
      </c>
      <c r="D15" s="353" t="s">
        <v>372</v>
      </c>
      <c r="E15" s="112">
        <v>1</v>
      </c>
      <c r="F15" s="404">
        <v>80000000</v>
      </c>
      <c r="G15" s="296"/>
    </row>
    <row r="16" spans="1:7" ht="32.25" customHeight="1">
      <c r="A16" s="405"/>
      <c r="B16" s="27" t="s">
        <v>53</v>
      </c>
      <c r="C16" s="77">
        <v>1</v>
      </c>
      <c r="D16" s="354"/>
      <c r="E16" s="112">
        <v>0.2</v>
      </c>
      <c r="F16" s="404"/>
      <c r="G16" s="296"/>
    </row>
    <row r="17" spans="1:7" ht="32.25" customHeight="1">
      <c r="A17" s="405"/>
      <c r="B17" s="27" t="s">
        <v>102</v>
      </c>
      <c r="C17" s="77">
        <v>1</v>
      </c>
      <c r="D17" s="354"/>
      <c r="E17" s="112">
        <v>0.5</v>
      </c>
      <c r="F17" s="404"/>
      <c r="G17" s="296"/>
    </row>
    <row r="18" spans="1:7" ht="44.25" customHeight="1">
      <c r="A18" s="405"/>
      <c r="B18" s="27" t="s">
        <v>103</v>
      </c>
      <c r="C18" s="77">
        <v>3</v>
      </c>
      <c r="D18" s="354"/>
      <c r="E18" s="112">
        <v>0.2</v>
      </c>
      <c r="F18" s="404"/>
      <c r="G18" s="296"/>
    </row>
    <row r="19" spans="1:7" ht="36">
      <c r="A19" s="405"/>
      <c r="B19" s="27" t="s">
        <v>170</v>
      </c>
      <c r="C19" s="77">
        <v>100</v>
      </c>
      <c r="D19" s="354"/>
      <c r="E19" s="112">
        <v>1</v>
      </c>
      <c r="F19" s="404"/>
      <c r="G19" s="296"/>
    </row>
    <row r="20" spans="1:7" ht="37.5" customHeight="1">
      <c r="A20" s="405"/>
      <c r="B20" s="27" t="s">
        <v>52</v>
      </c>
      <c r="C20" s="77">
        <v>100</v>
      </c>
      <c r="D20" s="354"/>
      <c r="E20" s="112">
        <v>1</v>
      </c>
      <c r="F20" s="404"/>
      <c r="G20" s="296"/>
    </row>
    <row r="21" spans="1:7" ht="45" customHeight="1">
      <c r="A21" s="405"/>
      <c r="B21" s="27" t="s">
        <v>51</v>
      </c>
      <c r="C21" s="77">
        <v>4</v>
      </c>
      <c r="D21" s="355"/>
      <c r="E21" s="112">
        <v>0.25</v>
      </c>
      <c r="F21" s="404"/>
      <c r="G21" s="296"/>
    </row>
    <row r="22" spans="1:7" ht="36">
      <c r="A22" s="395" t="s">
        <v>171</v>
      </c>
      <c r="B22" s="61" t="s">
        <v>50</v>
      </c>
      <c r="C22" s="78">
        <v>15</v>
      </c>
      <c r="D22" s="353" t="s">
        <v>373</v>
      </c>
      <c r="E22" s="112">
        <v>0.5</v>
      </c>
      <c r="F22" s="407">
        <v>9920000</v>
      </c>
      <c r="G22" s="296"/>
    </row>
    <row r="23" spans="1:7" ht="62.25" customHeight="1">
      <c r="A23" s="395"/>
      <c r="B23" s="61" t="s">
        <v>104</v>
      </c>
      <c r="C23" s="78">
        <v>1</v>
      </c>
      <c r="D23" s="354"/>
      <c r="E23" s="112">
        <v>0.5</v>
      </c>
      <c r="F23" s="408"/>
      <c r="G23" s="296"/>
    </row>
    <row r="24" spans="1:7" ht="60" customHeight="1">
      <c r="A24" s="395"/>
      <c r="B24" s="73" t="s">
        <v>105</v>
      </c>
      <c r="C24" s="78">
        <v>2</v>
      </c>
      <c r="D24" s="355"/>
      <c r="E24" s="112">
        <v>0.3</v>
      </c>
      <c r="F24" s="409"/>
      <c r="G24" s="296"/>
    </row>
    <row r="25" spans="1:10" ht="70.5" customHeight="1">
      <c r="A25" s="405" t="s">
        <v>172</v>
      </c>
      <c r="B25" s="73" t="s">
        <v>106</v>
      </c>
      <c r="C25" s="78">
        <v>1</v>
      </c>
      <c r="D25" s="353" t="s">
        <v>374</v>
      </c>
      <c r="E25" s="112">
        <v>0.33</v>
      </c>
      <c r="F25" s="406">
        <v>6400000</v>
      </c>
      <c r="G25" s="296"/>
      <c r="I25" s="5"/>
      <c r="J25" s="5"/>
    </row>
    <row r="26" spans="1:7" ht="27.75" customHeight="1">
      <c r="A26" s="405"/>
      <c r="B26" s="9" t="s">
        <v>49</v>
      </c>
      <c r="C26" s="78">
        <v>1</v>
      </c>
      <c r="D26" s="354"/>
      <c r="E26" s="112">
        <v>0.2</v>
      </c>
      <c r="F26" s="406"/>
      <c r="G26" s="296"/>
    </row>
    <row r="27" spans="1:7" ht="24">
      <c r="A27" s="405"/>
      <c r="B27" s="9" t="s">
        <v>48</v>
      </c>
      <c r="C27" s="78">
        <v>1</v>
      </c>
      <c r="D27" s="355"/>
      <c r="E27" s="112">
        <v>0.2</v>
      </c>
      <c r="F27" s="406"/>
      <c r="G27" s="296"/>
    </row>
    <row r="28" spans="1:7" ht="70.5" customHeight="1">
      <c r="A28" s="22" t="s">
        <v>107</v>
      </c>
      <c r="B28" s="9" t="s">
        <v>47</v>
      </c>
      <c r="C28" s="78">
        <v>3</v>
      </c>
      <c r="D28" s="157" t="s">
        <v>375</v>
      </c>
      <c r="E28" s="112">
        <v>0.55</v>
      </c>
      <c r="F28" s="135">
        <v>9000000</v>
      </c>
      <c r="G28" s="296"/>
    </row>
    <row r="29" spans="1:9" ht="68.25" customHeight="1" thickBot="1">
      <c r="A29" s="22" t="s">
        <v>173</v>
      </c>
      <c r="B29" s="73" t="s">
        <v>174</v>
      </c>
      <c r="C29" s="78">
        <v>4</v>
      </c>
      <c r="D29" s="8" t="s">
        <v>285</v>
      </c>
      <c r="E29" s="112">
        <v>0.25</v>
      </c>
      <c r="F29" s="135">
        <v>6000000</v>
      </c>
      <c r="G29" s="297"/>
      <c r="I29" s="2"/>
    </row>
    <row r="30" spans="1:7" ht="21.75" customHeight="1" thickBot="1">
      <c r="A30" s="314" t="s">
        <v>56</v>
      </c>
      <c r="B30" s="315"/>
      <c r="C30" s="315"/>
      <c r="D30" s="315"/>
      <c r="E30" s="315"/>
      <c r="F30" s="315"/>
      <c r="G30" s="316"/>
    </row>
    <row r="31" spans="1:7" ht="61.5" customHeight="1">
      <c r="A31" s="82" t="s">
        <v>108</v>
      </c>
      <c r="B31" s="31" t="s">
        <v>258</v>
      </c>
      <c r="C31" s="79">
        <v>4</v>
      </c>
      <c r="D31" s="13" t="s">
        <v>376</v>
      </c>
      <c r="E31" s="121">
        <v>0.3</v>
      </c>
      <c r="F31" s="136">
        <v>20000000</v>
      </c>
      <c r="G31" s="289">
        <f>AVERAGE(E31:E33)</f>
        <v>0.6</v>
      </c>
    </row>
    <row r="32" spans="1:7" ht="69.75" customHeight="1">
      <c r="A32" s="83" t="s">
        <v>109</v>
      </c>
      <c r="B32" s="9" t="s">
        <v>257</v>
      </c>
      <c r="C32" s="78">
        <v>1</v>
      </c>
      <c r="D32" s="13" t="s">
        <v>377</v>
      </c>
      <c r="E32" s="112">
        <v>1</v>
      </c>
      <c r="F32" s="135">
        <v>80000000</v>
      </c>
      <c r="G32" s="296"/>
    </row>
    <row r="33" spans="1:8" ht="99.75" customHeight="1" thickBot="1">
      <c r="A33" s="83" t="s">
        <v>110</v>
      </c>
      <c r="B33" s="9" t="s">
        <v>111</v>
      </c>
      <c r="C33" s="78">
        <v>1</v>
      </c>
      <c r="D33" s="13" t="s">
        <v>286</v>
      </c>
      <c r="E33" s="112">
        <v>0.5</v>
      </c>
      <c r="F33" s="135">
        <v>60000000</v>
      </c>
      <c r="G33" s="297"/>
      <c r="H33" s="2"/>
    </row>
    <row r="34" spans="1:7" ht="21.75" customHeight="1" thickBot="1">
      <c r="A34" s="314" t="s">
        <v>57</v>
      </c>
      <c r="B34" s="315"/>
      <c r="C34" s="315"/>
      <c r="D34" s="315"/>
      <c r="E34" s="315"/>
      <c r="F34" s="315"/>
      <c r="G34" s="316"/>
    </row>
    <row r="35" spans="1:7" ht="100.5" customHeight="1">
      <c r="A35" s="66" t="s">
        <v>175</v>
      </c>
      <c r="B35" s="31" t="s">
        <v>112</v>
      </c>
      <c r="C35" s="31">
        <v>3</v>
      </c>
      <c r="D35" s="92" t="s">
        <v>320</v>
      </c>
      <c r="E35" s="121">
        <v>0.33</v>
      </c>
      <c r="F35" s="136">
        <v>116043800</v>
      </c>
      <c r="G35" s="289">
        <f>AVERAGE(E35:E40)</f>
        <v>0.6216666666666667</v>
      </c>
    </row>
    <row r="36" spans="1:7" ht="48">
      <c r="A36" s="410" t="s">
        <v>176</v>
      </c>
      <c r="B36" s="61" t="s">
        <v>256</v>
      </c>
      <c r="C36" s="9">
        <v>1</v>
      </c>
      <c r="D36" s="413" t="s">
        <v>264</v>
      </c>
      <c r="E36" s="112">
        <v>0.5</v>
      </c>
      <c r="F36" s="255">
        <v>6500000</v>
      </c>
      <c r="G36" s="296"/>
    </row>
    <row r="37" spans="1:7" ht="60">
      <c r="A37" s="411"/>
      <c r="B37" s="73" t="s">
        <v>255</v>
      </c>
      <c r="C37" s="9">
        <v>2</v>
      </c>
      <c r="D37" s="414"/>
      <c r="E37" s="112">
        <v>0.5</v>
      </c>
      <c r="F37" s="255"/>
      <c r="G37" s="296"/>
    </row>
    <row r="38" spans="1:7" ht="48">
      <c r="A38" s="412"/>
      <c r="B38" s="61" t="s">
        <v>254</v>
      </c>
      <c r="C38" s="9">
        <v>1</v>
      </c>
      <c r="D38" s="415"/>
      <c r="E38" s="112">
        <v>0.5</v>
      </c>
      <c r="F38" s="255"/>
      <c r="G38" s="296"/>
    </row>
    <row r="39" spans="1:7" ht="108">
      <c r="A39" s="84" t="s">
        <v>113</v>
      </c>
      <c r="B39" s="73" t="s">
        <v>253</v>
      </c>
      <c r="C39" s="9">
        <v>1</v>
      </c>
      <c r="D39" s="93" t="s">
        <v>378</v>
      </c>
      <c r="E39" s="112">
        <v>0.9</v>
      </c>
      <c r="F39" s="104">
        <v>15000000</v>
      </c>
      <c r="G39" s="296"/>
    </row>
    <row r="40" spans="1:7" ht="96.75" thickBot="1">
      <c r="A40" s="85" t="s">
        <v>114</v>
      </c>
      <c r="B40" s="76" t="s">
        <v>118</v>
      </c>
      <c r="C40" s="4">
        <v>100</v>
      </c>
      <c r="D40" s="86" t="s">
        <v>287</v>
      </c>
      <c r="E40" s="120">
        <v>1</v>
      </c>
      <c r="F40" s="137">
        <v>40000000</v>
      </c>
      <c r="G40" s="297"/>
    </row>
    <row r="41" spans="1:7" ht="18" customHeight="1" thickBot="1">
      <c r="A41" s="343" t="s">
        <v>116</v>
      </c>
      <c r="B41" s="344"/>
      <c r="C41" s="344"/>
      <c r="D41" s="344"/>
      <c r="E41" s="344"/>
      <c r="F41" s="363"/>
      <c r="G41" s="197">
        <f>AVERAGE(G7,G31,G35)</f>
        <v>0.5844685990338164</v>
      </c>
    </row>
    <row r="43" ht="15" customHeight="1"/>
    <row r="44" ht="15" customHeight="1"/>
    <row r="47" spans="1:4" ht="15">
      <c r="A47" s="191" t="s">
        <v>311</v>
      </c>
      <c r="B47" s="192"/>
      <c r="C47" s="192"/>
      <c r="D47" s="200"/>
    </row>
    <row r="48" spans="1:4" ht="15">
      <c r="A48" s="261" t="s">
        <v>312</v>
      </c>
      <c r="B48" s="261"/>
      <c r="C48" s="261"/>
      <c r="D48" s="261"/>
    </row>
    <row r="49" spans="1:4" ht="15">
      <c r="A49" s="261" t="s">
        <v>230</v>
      </c>
      <c r="B49" s="261"/>
      <c r="C49" s="261"/>
      <c r="D49" s="261"/>
    </row>
  </sheetData>
  <sheetProtection/>
  <mergeCells count="31">
    <mergeCell ref="A48:D48"/>
    <mergeCell ref="A36:A38"/>
    <mergeCell ref="D36:D38"/>
    <mergeCell ref="A49:D49"/>
    <mergeCell ref="A41:F41"/>
    <mergeCell ref="F36:F38"/>
    <mergeCell ref="A15:A21"/>
    <mergeCell ref="D15:D21"/>
    <mergeCell ref="A34:G34"/>
    <mergeCell ref="G35:G40"/>
    <mergeCell ref="F15:F21"/>
    <mergeCell ref="D25:D27"/>
    <mergeCell ref="G31:G33"/>
    <mergeCell ref="A22:A24"/>
    <mergeCell ref="A30:G30"/>
    <mergeCell ref="D12:D14"/>
    <mergeCell ref="D7:D11"/>
    <mergeCell ref="F25:F27"/>
    <mergeCell ref="D22:D24"/>
    <mergeCell ref="F22:F24"/>
    <mergeCell ref="F7:F11"/>
    <mergeCell ref="A7:A11"/>
    <mergeCell ref="F12:F14"/>
    <mergeCell ref="A25:A27"/>
    <mergeCell ref="G1:G3"/>
    <mergeCell ref="A4:G4"/>
    <mergeCell ref="A1:A3"/>
    <mergeCell ref="B1:F3"/>
    <mergeCell ref="A12:A14"/>
    <mergeCell ref="A6:G6"/>
    <mergeCell ref="G7:G29"/>
  </mergeCells>
  <printOptions/>
  <pageMargins left="0.7874015748031497" right="0.15748031496062992" top="0.5905511811023623" bottom="0.7874015748031497" header="0.3937007874015748" footer="0.5905511811023623"/>
  <pageSetup horizontalDpi="600" verticalDpi="600" orientation="landscape" scale="83"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G54"/>
  <sheetViews>
    <sheetView zoomScale="110" zoomScaleNormal="110" zoomScalePageLayoutView="0" workbookViewId="0" topLeftCell="A40">
      <selection activeCell="D37" sqref="D37:D42"/>
    </sheetView>
  </sheetViews>
  <sheetFormatPr defaultColWidth="11.421875" defaultRowHeight="15"/>
  <cols>
    <col min="1" max="1" width="22.7109375" style="19" customWidth="1"/>
    <col min="2" max="2" width="28.8515625" style="19" customWidth="1"/>
    <col min="3" max="3" width="8.8515625" style="19" customWidth="1"/>
    <col min="4" max="4" width="46.28125" style="19" customWidth="1"/>
    <col min="5" max="5" width="14.8515625" style="138" customWidth="1"/>
    <col min="6" max="6" width="17.00390625" style="138" customWidth="1"/>
    <col min="7" max="7" width="15.28125" style="113" customWidth="1"/>
    <col min="8" max="16384" width="11.421875" style="1" customWidth="1"/>
  </cols>
  <sheetData>
    <row r="1" spans="1:7" ht="10.5" customHeight="1">
      <c r="A1" s="328"/>
      <c r="B1" s="330" t="s">
        <v>229</v>
      </c>
      <c r="C1" s="331"/>
      <c r="D1" s="331"/>
      <c r="E1" s="331"/>
      <c r="F1" s="331"/>
      <c r="G1" s="332"/>
    </row>
    <row r="2" spans="1:7" ht="10.5" customHeight="1">
      <c r="A2" s="329"/>
      <c r="B2" s="276"/>
      <c r="C2" s="277"/>
      <c r="D2" s="277"/>
      <c r="E2" s="277"/>
      <c r="F2" s="277"/>
      <c r="G2" s="333"/>
    </row>
    <row r="3" spans="1:7" ht="10.5" customHeight="1" thickBot="1">
      <c r="A3" s="329"/>
      <c r="B3" s="278"/>
      <c r="C3" s="279"/>
      <c r="D3" s="279"/>
      <c r="E3" s="279"/>
      <c r="F3" s="279"/>
      <c r="G3" s="333"/>
    </row>
    <row r="4" spans="1:7" ht="21.75" customHeight="1">
      <c r="A4" s="314" t="s">
        <v>177</v>
      </c>
      <c r="B4" s="315"/>
      <c r="C4" s="315"/>
      <c r="D4" s="315"/>
      <c r="E4" s="315"/>
      <c r="F4" s="315"/>
      <c r="G4" s="316"/>
    </row>
    <row r="5" spans="1:7" ht="33.75" customHeight="1" thickBot="1">
      <c r="A5" s="182" t="s">
        <v>157</v>
      </c>
      <c r="B5" s="183" t="s">
        <v>158</v>
      </c>
      <c r="C5" s="183" t="s">
        <v>219</v>
      </c>
      <c r="D5" s="183" t="s">
        <v>70</v>
      </c>
      <c r="E5" s="184" t="s">
        <v>218</v>
      </c>
      <c r="F5" s="185" t="s">
        <v>115</v>
      </c>
      <c r="G5" s="196" t="s">
        <v>117</v>
      </c>
    </row>
    <row r="6" spans="1:7" ht="15.75" customHeight="1" thickBot="1">
      <c r="A6" s="314" t="s">
        <v>54</v>
      </c>
      <c r="B6" s="315"/>
      <c r="C6" s="315"/>
      <c r="D6" s="315"/>
      <c r="E6" s="315"/>
      <c r="F6" s="315"/>
      <c r="G6" s="316"/>
    </row>
    <row r="7" spans="1:7" s="15" customFormat="1" ht="43.5" customHeight="1">
      <c r="A7" s="368" t="s">
        <v>181</v>
      </c>
      <c r="B7" s="30" t="s">
        <v>58</v>
      </c>
      <c r="C7" s="24">
        <v>1</v>
      </c>
      <c r="D7" s="434" t="s">
        <v>322</v>
      </c>
      <c r="E7" s="121">
        <v>1</v>
      </c>
      <c r="F7" s="425">
        <v>388530000</v>
      </c>
      <c r="G7" s="289">
        <f>AVERAGE(E7:E17)</f>
        <v>0.7872727272727272</v>
      </c>
    </row>
    <row r="8" spans="1:7" s="15" customFormat="1" ht="48" customHeight="1">
      <c r="A8" s="313"/>
      <c r="B8" s="27" t="s">
        <v>59</v>
      </c>
      <c r="C8" s="10">
        <v>1</v>
      </c>
      <c r="D8" s="435"/>
      <c r="E8" s="112">
        <v>1</v>
      </c>
      <c r="F8" s="426"/>
      <c r="G8" s="296"/>
    </row>
    <row r="9" spans="1:7" s="15" customFormat="1" ht="60" customHeight="1">
      <c r="A9" s="313"/>
      <c r="B9" s="27" t="s">
        <v>60</v>
      </c>
      <c r="C9" s="10">
        <v>1</v>
      </c>
      <c r="D9" s="435"/>
      <c r="E9" s="112">
        <v>1</v>
      </c>
      <c r="F9" s="426"/>
      <c r="G9" s="296"/>
    </row>
    <row r="10" spans="1:7" s="15" customFormat="1" ht="53.25" customHeight="1">
      <c r="A10" s="313"/>
      <c r="B10" s="27" t="s">
        <v>61</v>
      </c>
      <c r="C10" s="10">
        <v>1</v>
      </c>
      <c r="D10" s="435"/>
      <c r="E10" s="112">
        <v>1</v>
      </c>
      <c r="F10" s="426"/>
      <c r="G10" s="296"/>
    </row>
    <row r="11" spans="1:7" s="15" customFormat="1" ht="74.25" customHeight="1">
      <c r="A11" s="313"/>
      <c r="B11" s="27" t="s">
        <v>62</v>
      </c>
      <c r="C11" s="10">
        <v>1</v>
      </c>
      <c r="D11" s="436"/>
      <c r="E11" s="112">
        <v>1</v>
      </c>
      <c r="F11" s="426"/>
      <c r="G11" s="296"/>
    </row>
    <row r="12" spans="1:7" s="15" customFormat="1" ht="56.25" customHeight="1">
      <c r="A12" s="23" t="s">
        <v>178</v>
      </c>
      <c r="B12" s="9" t="s">
        <v>63</v>
      </c>
      <c r="C12" s="10">
        <v>1</v>
      </c>
      <c r="D12" s="12" t="s">
        <v>291</v>
      </c>
      <c r="E12" s="112">
        <v>1</v>
      </c>
      <c r="F12" s="139">
        <v>105840000</v>
      </c>
      <c r="G12" s="296"/>
    </row>
    <row r="13" spans="1:7" s="15" customFormat="1" ht="68.25" customHeight="1">
      <c r="A13" s="313" t="s">
        <v>189</v>
      </c>
      <c r="B13" s="154" t="s">
        <v>321</v>
      </c>
      <c r="C13" s="29">
        <v>1</v>
      </c>
      <c r="D13" s="353" t="s">
        <v>379</v>
      </c>
      <c r="E13" s="112">
        <v>0</v>
      </c>
      <c r="F13" s="426">
        <v>156760000</v>
      </c>
      <c r="G13" s="296"/>
    </row>
    <row r="14" spans="1:7" s="15" customFormat="1" ht="69" customHeight="1">
      <c r="A14" s="313"/>
      <c r="B14" s="154" t="s">
        <v>64</v>
      </c>
      <c r="C14" s="29">
        <v>24</v>
      </c>
      <c r="D14" s="354"/>
      <c r="E14" s="112">
        <v>0.46</v>
      </c>
      <c r="F14" s="426"/>
      <c r="G14" s="296"/>
    </row>
    <row r="15" spans="1:7" s="15" customFormat="1" ht="60" customHeight="1">
      <c r="A15" s="313"/>
      <c r="B15" s="154" t="s">
        <v>65</v>
      </c>
      <c r="C15" s="70">
        <v>1</v>
      </c>
      <c r="D15" s="355"/>
      <c r="E15" s="112">
        <v>1</v>
      </c>
      <c r="F15" s="426"/>
      <c r="G15" s="296"/>
    </row>
    <row r="16" spans="1:7" s="15" customFormat="1" ht="312.75" customHeight="1">
      <c r="A16" s="23" t="s">
        <v>190</v>
      </c>
      <c r="B16" s="27" t="s">
        <v>66</v>
      </c>
      <c r="C16" s="29">
        <v>51</v>
      </c>
      <c r="D16" s="12" t="s">
        <v>380</v>
      </c>
      <c r="E16" s="112">
        <v>1</v>
      </c>
      <c r="F16" s="139">
        <v>56820000</v>
      </c>
      <c r="G16" s="296"/>
    </row>
    <row r="17" spans="1:7" s="15" customFormat="1" ht="36.75" thickBot="1">
      <c r="A17" s="56" t="s">
        <v>119</v>
      </c>
      <c r="B17" s="45" t="s">
        <v>67</v>
      </c>
      <c r="C17" s="80">
        <v>1</v>
      </c>
      <c r="D17" s="97" t="s">
        <v>381</v>
      </c>
      <c r="E17" s="122">
        <v>0.2</v>
      </c>
      <c r="F17" s="140">
        <v>54400000</v>
      </c>
      <c r="G17" s="297"/>
    </row>
    <row r="18" spans="1:7" s="15" customFormat="1" ht="16.5" customHeight="1" thickBot="1">
      <c r="A18" s="314" t="s">
        <v>69</v>
      </c>
      <c r="B18" s="315"/>
      <c r="C18" s="315"/>
      <c r="D18" s="315"/>
      <c r="E18" s="315"/>
      <c r="F18" s="315"/>
      <c r="G18" s="316"/>
    </row>
    <row r="19" spans="1:7" s="15" customFormat="1" ht="24">
      <c r="A19" s="368" t="s">
        <v>120</v>
      </c>
      <c r="B19" s="30" t="s">
        <v>68</v>
      </c>
      <c r="C19" s="81">
        <v>1</v>
      </c>
      <c r="D19" s="387" t="s">
        <v>390</v>
      </c>
      <c r="E19" s="111">
        <v>0.92</v>
      </c>
      <c r="F19" s="425">
        <v>231003933</v>
      </c>
      <c r="G19" s="289">
        <f>AVERAGE(E19:E28)</f>
        <v>0.4655555555555555</v>
      </c>
    </row>
    <row r="20" spans="1:7" s="15" customFormat="1" ht="24">
      <c r="A20" s="313"/>
      <c r="B20" s="27" t="s">
        <v>121</v>
      </c>
      <c r="C20" s="70">
        <v>1</v>
      </c>
      <c r="D20" s="388"/>
      <c r="E20" s="111">
        <v>0.67</v>
      </c>
      <c r="F20" s="426"/>
      <c r="G20" s="296"/>
    </row>
    <row r="21" spans="1:7" s="15" customFormat="1" ht="24">
      <c r="A21" s="313"/>
      <c r="B21" s="160" t="s">
        <v>122</v>
      </c>
      <c r="C21" s="161">
        <v>0</v>
      </c>
      <c r="D21" s="388"/>
      <c r="E21" s="162" t="s">
        <v>128</v>
      </c>
      <c r="F21" s="426"/>
      <c r="G21" s="296"/>
    </row>
    <row r="22" spans="1:7" s="15" customFormat="1" ht="24">
      <c r="A22" s="313"/>
      <c r="B22" s="27" t="s">
        <v>191</v>
      </c>
      <c r="C22" s="29">
        <v>15</v>
      </c>
      <c r="D22" s="388"/>
      <c r="E22" s="111">
        <v>0</v>
      </c>
      <c r="F22" s="426"/>
      <c r="G22" s="296"/>
    </row>
    <row r="23" spans="1:7" s="15" customFormat="1" ht="24">
      <c r="A23" s="313"/>
      <c r="B23" s="27" t="s">
        <v>192</v>
      </c>
      <c r="C23" s="29" t="s">
        <v>123</v>
      </c>
      <c r="D23" s="388"/>
      <c r="E23" s="111">
        <v>0.3</v>
      </c>
      <c r="F23" s="426"/>
      <c r="G23" s="296"/>
    </row>
    <row r="24" spans="1:7" s="15" customFormat="1" ht="48">
      <c r="A24" s="313"/>
      <c r="B24" s="27" t="s">
        <v>193</v>
      </c>
      <c r="C24" s="70">
        <v>0.2</v>
      </c>
      <c r="D24" s="388"/>
      <c r="E24" s="111">
        <v>0.3</v>
      </c>
      <c r="F24" s="426"/>
      <c r="G24" s="296"/>
    </row>
    <row r="25" spans="1:7" s="15" customFormat="1" ht="36">
      <c r="A25" s="313"/>
      <c r="B25" s="27" t="s">
        <v>265</v>
      </c>
      <c r="C25" s="29">
        <v>2</v>
      </c>
      <c r="D25" s="388"/>
      <c r="E25" s="111">
        <v>1</v>
      </c>
      <c r="F25" s="426"/>
      <c r="G25" s="296"/>
    </row>
    <row r="26" spans="1:7" s="15" customFormat="1" ht="24">
      <c r="A26" s="313"/>
      <c r="B26" s="27" t="s">
        <v>266</v>
      </c>
      <c r="C26" s="70">
        <v>1</v>
      </c>
      <c r="D26" s="388"/>
      <c r="E26" s="111">
        <v>0.3</v>
      </c>
      <c r="F26" s="426"/>
      <c r="G26" s="296"/>
    </row>
    <row r="27" spans="1:7" s="15" customFormat="1" ht="42" customHeight="1">
      <c r="A27" s="313" t="s">
        <v>124</v>
      </c>
      <c r="B27" s="27" t="s">
        <v>267</v>
      </c>
      <c r="C27" s="70">
        <v>0.5</v>
      </c>
      <c r="D27" s="388"/>
      <c r="E27" s="111">
        <v>0.5</v>
      </c>
      <c r="F27" s="426">
        <v>116399554</v>
      </c>
      <c r="G27" s="296"/>
    </row>
    <row r="28" spans="1:7" s="15" customFormat="1" ht="34.5" customHeight="1" thickBot="1">
      <c r="A28" s="370"/>
      <c r="B28" s="45" t="s">
        <v>125</v>
      </c>
      <c r="C28" s="80">
        <v>0.5</v>
      </c>
      <c r="D28" s="389"/>
      <c r="E28" s="111">
        <v>0.2</v>
      </c>
      <c r="F28" s="433"/>
      <c r="G28" s="297"/>
    </row>
    <row r="29" spans="1:7" s="15" customFormat="1" ht="23.25" customHeight="1" thickBot="1">
      <c r="A29" s="348" t="s">
        <v>269</v>
      </c>
      <c r="B29" s="349"/>
      <c r="C29" s="349"/>
      <c r="D29" s="349"/>
      <c r="E29" s="349"/>
      <c r="F29" s="349"/>
      <c r="G29" s="350"/>
    </row>
    <row r="30" spans="1:7" s="15" customFormat="1" ht="96.75" customHeight="1">
      <c r="A30" s="216" t="s">
        <v>126</v>
      </c>
      <c r="B30" s="207" t="s">
        <v>268</v>
      </c>
      <c r="C30" s="217">
        <v>1</v>
      </c>
      <c r="D30" s="218" t="s">
        <v>382</v>
      </c>
      <c r="E30" s="219">
        <v>0.65</v>
      </c>
      <c r="F30" s="220">
        <v>200000000</v>
      </c>
      <c r="G30" s="289">
        <f>AVERAGE(E30:E32)</f>
        <v>0.825</v>
      </c>
    </row>
    <row r="31" spans="1:7" s="15" customFormat="1" ht="26.25" customHeight="1">
      <c r="A31" s="390" t="s">
        <v>194</v>
      </c>
      <c r="B31" s="9" t="s">
        <v>270</v>
      </c>
      <c r="C31" s="26">
        <v>1</v>
      </c>
      <c r="D31" s="427" t="s">
        <v>383</v>
      </c>
      <c r="E31" s="429">
        <v>1</v>
      </c>
      <c r="F31" s="431">
        <v>80300000</v>
      </c>
      <c r="G31" s="296"/>
    </row>
    <row r="32" spans="1:7" s="15" customFormat="1" ht="31.5" customHeight="1" thickBot="1">
      <c r="A32" s="437"/>
      <c r="B32" s="4" t="s">
        <v>271</v>
      </c>
      <c r="C32" s="58">
        <v>1</v>
      </c>
      <c r="D32" s="428"/>
      <c r="E32" s="430"/>
      <c r="F32" s="432"/>
      <c r="G32" s="297"/>
    </row>
    <row r="33" spans="1:7" s="15" customFormat="1" ht="28.5" customHeight="1" thickBot="1">
      <c r="A33" s="348" t="s">
        <v>272</v>
      </c>
      <c r="B33" s="349"/>
      <c r="C33" s="349"/>
      <c r="D33" s="349"/>
      <c r="E33" s="349"/>
      <c r="F33" s="349"/>
      <c r="G33" s="350"/>
    </row>
    <row r="34" spans="1:7" s="15" customFormat="1" ht="108.75" customHeight="1">
      <c r="A34" s="416" t="s">
        <v>195</v>
      </c>
      <c r="B34" s="221" t="s">
        <v>201</v>
      </c>
      <c r="C34" s="222">
        <v>80</v>
      </c>
      <c r="D34" s="223" t="s">
        <v>290</v>
      </c>
      <c r="E34" s="118">
        <v>0.87</v>
      </c>
      <c r="F34" s="418">
        <v>83900000</v>
      </c>
      <c r="G34" s="289">
        <f>AVERAGE(E34:E35)</f>
        <v>0.87</v>
      </c>
    </row>
    <row r="35" spans="1:7" s="15" customFormat="1" ht="88.5" customHeight="1" thickBot="1">
      <c r="A35" s="417"/>
      <c r="B35" s="211" t="s">
        <v>127</v>
      </c>
      <c r="C35" s="225">
        <v>1400</v>
      </c>
      <c r="D35" s="226" t="s">
        <v>384</v>
      </c>
      <c r="E35" s="119">
        <v>0.87</v>
      </c>
      <c r="F35" s="419"/>
      <c r="G35" s="297"/>
    </row>
    <row r="36" spans="1:7" s="15" customFormat="1" ht="23.25" customHeight="1" thickBot="1">
      <c r="A36" s="348" t="s">
        <v>273</v>
      </c>
      <c r="B36" s="349"/>
      <c r="C36" s="349"/>
      <c r="D36" s="349"/>
      <c r="E36" s="349"/>
      <c r="F36" s="349"/>
      <c r="G36" s="350"/>
    </row>
    <row r="37" spans="1:7" s="15" customFormat="1" ht="89.25" customHeight="1">
      <c r="A37" s="416" t="s">
        <v>200</v>
      </c>
      <c r="B37" s="207" t="s">
        <v>129</v>
      </c>
      <c r="C37" s="227">
        <v>0.8</v>
      </c>
      <c r="D37" s="420" t="s">
        <v>289</v>
      </c>
      <c r="E37" s="118">
        <v>1</v>
      </c>
      <c r="F37" s="438">
        <v>132000000</v>
      </c>
      <c r="G37" s="289">
        <f>AVERAGE(E37:E42)</f>
        <v>0.6166666666666667</v>
      </c>
    </row>
    <row r="38" spans="1:7" s="15" customFormat="1" ht="60" customHeight="1">
      <c r="A38" s="313"/>
      <c r="B38" s="9" t="s">
        <v>275</v>
      </c>
      <c r="C38" s="28">
        <v>2</v>
      </c>
      <c r="D38" s="421"/>
      <c r="E38" s="112">
        <v>0.5</v>
      </c>
      <c r="F38" s="426"/>
      <c r="G38" s="296"/>
    </row>
    <row r="39" spans="1:7" s="15" customFormat="1" ht="74.25" customHeight="1">
      <c r="A39" s="313"/>
      <c r="B39" s="9" t="s">
        <v>276</v>
      </c>
      <c r="C39" s="28">
        <v>1</v>
      </c>
      <c r="D39" s="421"/>
      <c r="E39" s="112">
        <v>1</v>
      </c>
      <c r="F39" s="426"/>
      <c r="G39" s="296"/>
    </row>
    <row r="40" spans="1:7" s="15" customFormat="1" ht="66" customHeight="1">
      <c r="A40" s="313"/>
      <c r="B40" s="9" t="s">
        <v>277</v>
      </c>
      <c r="C40" s="26">
        <v>0.7</v>
      </c>
      <c r="D40" s="421"/>
      <c r="E40" s="112">
        <v>1</v>
      </c>
      <c r="F40" s="426"/>
      <c r="G40" s="296"/>
    </row>
    <row r="41" spans="1:7" s="15" customFormat="1" ht="99" customHeight="1">
      <c r="A41" s="313"/>
      <c r="B41" s="9" t="s">
        <v>130</v>
      </c>
      <c r="C41" s="26">
        <v>0.5</v>
      </c>
      <c r="D41" s="421"/>
      <c r="E41" s="112">
        <v>0.2</v>
      </c>
      <c r="F41" s="426"/>
      <c r="G41" s="296"/>
    </row>
    <row r="42" spans="1:7" s="15" customFormat="1" ht="96" customHeight="1" thickBot="1">
      <c r="A42" s="417"/>
      <c r="B42" s="4" t="s">
        <v>131</v>
      </c>
      <c r="C42" s="58">
        <v>0.5</v>
      </c>
      <c r="D42" s="422"/>
      <c r="E42" s="120">
        <v>0</v>
      </c>
      <c r="F42" s="439"/>
      <c r="G42" s="297"/>
    </row>
    <row r="43" spans="1:7" s="15" customFormat="1" ht="20.25" customHeight="1" thickBot="1">
      <c r="A43" s="348" t="s">
        <v>274</v>
      </c>
      <c r="B43" s="349"/>
      <c r="C43" s="349"/>
      <c r="D43" s="349"/>
      <c r="E43" s="349"/>
      <c r="F43" s="349"/>
      <c r="G43" s="316"/>
    </row>
    <row r="44" spans="1:7" s="15" customFormat="1" ht="95.25" customHeight="1">
      <c r="A44" s="416" t="s">
        <v>182</v>
      </c>
      <c r="B44" s="221" t="s">
        <v>278</v>
      </c>
      <c r="C44" s="221">
        <v>6</v>
      </c>
      <c r="D44" s="423" t="s">
        <v>385</v>
      </c>
      <c r="E44" s="118">
        <v>1</v>
      </c>
      <c r="F44" s="438">
        <v>82935800</v>
      </c>
      <c r="G44" s="289">
        <f>AVERAGE(E44:E46)</f>
        <v>0.7999999999999999</v>
      </c>
    </row>
    <row r="45" spans="1:7" s="15" customFormat="1" ht="119.25" customHeight="1">
      <c r="A45" s="313"/>
      <c r="B45" s="27" t="s">
        <v>279</v>
      </c>
      <c r="C45" s="27">
        <v>6</v>
      </c>
      <c r="D45" s="424"/>
      <c r="E45" s="112">
        <v>0.5</v>
      </c>
      <c r="F45" s="426"/>
      <c r="G45" s="296"/>
    </row>
    <row r="46" spans="1:7" s="15" customFormat="1" ht="69.75" customHeight="1" thickBot="1">
      <c r="A46" s="224" t="s">
        <v>132</v>
      </c>
      <c r="B46" s="211" t="s">
        <v>280</v>
      </c>
      <c r="C46" s="211">
        <v>1</v>
      </c>
      <c r="D46" s="42" t="s">
        <v>386</v>
      </c>
      <c r="E46" s="120">
        <v>0.9</v>
      </c>
      <c r="F46" s="228">
        <v>57000000</v>
      </c>
      <c r="G46" s="297"/>
    </row>
    <row r="47" spans="1:7" s="15" customFormat="1" ht="16.5" customHeight="1" thickBot="1">
      <c r="A47" s="348" t="s">
        <v>282</v>
      </c>
      <c r="B47" s="349"/>
      <c r="C47" s="349"/>
      <c r="D47" s="349"/>
      <c r="E47" s="349"/>
      <c r="F47" s="349"/>
      <c r="G47" s="350"/>
    </row>
    <row r="48" spans="1:7" s="15" customFormat="1" ht="60.75" thickBot="1">
      <c r="A48" s="229" t="s">
        <v>183</v>
      </c>
      <c r="B48" s="230" t="s">
        <v>281</v>
      </c>
      <c r="C48" s="231">
        <v>1</v>
      </c>
      <c r="D48" s="232" t="s">
        <v>288</v>
      </c>
      <c r="E48" s="233">
        <v>1</v>
      </c>
      <c r="F48" s="234">
        <v>420000000</v>
      </c>
      <c r="G48" s="141">
        <f>AVERAGE(E48)</f>
        <v>1</v>
      </c>
    </row>
    <row r="49" spans="1:7" s="15" customFormat="1" ht="18" customHeight="1" thickBot="1">
      <c r="A49" s="348" t="s">
        <v>283</v>
      </c>
      <c r="B49" s="349"/>
      <c r="C49" s="349"/>
      <c r="D49" s="349"/>
      <c r="E49" s="349"/>
      <c r="F49" s="349"/>
      <c r="G49" s="350"/>
    </row>
    <row r="50" spans="1:7" s="15" customFormat="1" ht="84.75" thickBot="1">
      <c r="A50" s="235" t="s">
        <v>184</v>
      </c>
      <c r="B50" s="230" t="s">
        <v>185</v>
      </c>
      <c r="C50" s="236">
        <v>1</v>
      </c>
      <c r="D50" s="237" t="s">
        <v>387</v>
      </c>
      <c r="E50" s="233">
        <v>0.5</v>
      </c>
      <c r="F50" s="238">
        <v>98715328</v>
      </c>
      <c r="G50" s="141">
        <f>AVERAGE(E50)</f>
        <v>0.5</v>
      </c>
    </row>
    <row r="51" spans="1:7" s="15" customFormat="1" ht="18" customHeight="1" thickBot="1">
      <c r="A51" s="343" t="s">
        <v>116</v>
      </c>
      <c r="B51" s="344"/>
      <c r="C51" s="344"/>
      <c r="D51" s="344"/>
      <c r="E51" s="344"/>
      <c r="F51" s="344"/>
      <c r="G51" s="194">
        <f>AVERAGE(G7,G19,G30,G34,G37,G44,G48,G50)</f>
        <v>0.7330618686868687</v>
      </c>
    </row>
    <row r="52" spans="1:4" ht="14.25" customHeight="1">
      <c r="A52" s="191" t="s">
        <v>311</v>
      </c>
      <c r="B52" s="192"/>
      <c r="C52" s="192"/>
      <c r="D52" s="200"/>
    </row>
    <row r="53" spans="1:4" ht="14.25" customHeight="1">
      <c r="A53" s="261" t="s">
        <v>312</v>
      </c>
      <c r="B53" s="261"/>
      <c r="C53" s="261"/>
      <c r="D53" s="261"/>
    </row>
    <row r="54" spans="1:4" ht="14.25" customHeight="1">
      <c r="A54" s="261" t="s">
        <v>230</v>
      </c>
      <c r="B54" s="261"/>
      <c r="C54" s="261"/>
      <c r="D54" s="261"/>
    </row>
  </sheetData>
  <sheetProtection/>
  <mergeCells count="44">
    <mergeCell ref="A54:D54"/>
    <mergeCell ref="A51:F51"/>
    <mergeCell ref="A27:A28"/>
    <mergeCell ref="A31:A32"/>
    <mergeCell ref="A47:G47"/>
    <mergeCell ref="A49:G49"/>
    <mergeCell ref="F44:F45"/>
    <mergeCell ref="A44:A45"/>
    <mergeCell ref="A37:A42"/>
    <mergeCell ref="F37:F42"/>
    <mergeCell ref="A1:A3"/>
    <mergeCell ref="B1:F3"/>
    <mergeCell ref="G1:G3"/>
    <mergeCell ref="A53:D53"/>
    <mergeCell ref="G19:G28"/>
    <mergeCell ref="A29:G29"/>
    <mergeCell ref="G30:G32"/>
    <mergeCell ref="A7:A11"/>
    <mergeCell ref="A13:A15"/>
    <mergeCell ref="D13:D15"/>
    <mergeCell ref="A4:G4"/>
    <mergeCell ref="A6:G6"/>
    <mergeCell ref="G7:G17"/>
    <mergeCell ref="A18:G18"/>
    <mergeCell ref="F7:F11"/>
    <mergeCell ref="D7:D11"/>
    <mergeCell ref="F13:F15"/>
    <mergeCell ref="D44:D45"/>
    <mergeCell ref="A43:G43"/>
    <mergeCell ref="G44:G46"/>
    <mergeCell ref="A19:A26"/>
    <mergeCell ref="F19:F26"/>
    <mergeCell ref="D19:D28"/>
    <mergeCell ref="D31:D32"/>
    <mergeCell ref="E31:E32"/>
    <mergeCell ref="F31:F32"/>
    <mergeCell ref="F27:F28"/>
    <mergeCell ref="A33:G33"/>
    <mergeCell ref="G34:G35"/>
    <mergeCell ref="A36:G36"/>
    <mergeCell ref="G37:G42"/>
    <mergeCell ref="A34:A35"/>
    <mergeCell ref="F34:F35"/>
    <mergeCell ref="D37:D42"/>
  </mergeCells>
  <printOptions/>
  <pageMargins left="0.7874015748031497" right="0.15748031496062992" top="0.5905511811023623" bottom="0.7874015748031497" header="0.3937007874015748" footer="0.5905511811023623"/>
  <pageSetup horizontalDpi="600" verticalDpi="600" orientation="landscape" scale="83" r:id="rId2"/>
  <rowBreaks count="1" manualBreakCount="1">
    <brk id="42" max="255" man="1"/>
  </rowBreaks>
  <drawing r:id="rId1"/>
</worksheet>
</file>

<file path=xl/worksheets/sheet9.xml><?xml version="1.0" encoding="utf-8"?>
<worksheet xmlns="http://schemas.openxmlformats.org/spreadsheetml/2006/main" xmlns:r="http://schemas.openxmlformats.org/officeDocument/2006/relationships">
  <dimension ref="A1:C40"/>
  <sheetViews>
    <sheetView zoomScale="85" zoomScaleNormal="85" zoomScalePageLayoutView="0" workbookViewId="0" topLeftCell="A12">
      <selection activeCell="B14" sqref="B14"/>
    </sheetView>
  </sheetViews>
  <sheetFormatPr defaultColWidth="11.421875" defaultRowHeight="15"/>
  <cols>
    <col min="1" max="1" width="57.28125" style="239" customWidth="1"/>
    <col min="2" max="2" width="29.00390625" style="240" customWidth="1"/>
    <col min="3" max="3" width="31.28125" style="241" customWidth="1"/>
    <col min="4" max="16384" width="11.421875" style="241" customWidth="1"/>
  </cols>
  <sheetData>
    <row r="1" spans="1:3" ht="30" customHeight="1" thickBot="1">
      <c r="A1" s="445" t="s">
        <v>217</v>
      </c>
      <c r="B1" s="446"/>
      <c r="C1" s="447"/>
    </row>
    <row r="2" spans="1:3" ht="24.75" customHeight="1" thickBot="1">
      <c r="A2" s="242" t="s">
        <v>292</v>
      </c>
      <c r="B2" s="243" t="s">
        <v>323</v>
      </c>
      <c r="C2" s="244" t="s">
        <v>324</v>
      </c>
    </row>
    <row r="3" spans="1:3" ht="35.25" customHeight="1">
      <c r="A3" s="440" t="s">
        <v>325</v>
      </c>
      <c r="B3" s="441"/>
      <c r="C3" s="442"/>
    </row>
    <row r="4" spans="1:3" ht="36" customHeight="1">
      <c r="A4" s="248" t="s">
        <v>159</v>
      </c>
      <c r="B4" s="245">
        <v>0.63</v>
      </c>
      <c r="C4" s="443">
        <f>AVERAGE(B4:B6)</f>
        <v>0.5966666666666667</v>
      </c>
    </row>
    <row r="5" spans="1:3" ht="36" customHeight="1">
      <c r="A5" s="248" t="s">
        <v>296</v>
      </c>
      <c r="B5" s="245">
        <v>0.72</v>
      </c>
      <c r="C5" s="444"/>
    </row>
    <row r="6" spans="1:3" ht="36" customHeight="1" thickBot="1">
      <c r="A6" s="248" t="s">
        <v>163</v>
      </c>
      <c r="B6" s="245">
        <v>0.44</v>
      </c>
      <c r="C6" s="444"/>
    </row>
    <row r="7" spans="1:3" ht="27.75" customHeight="1" thickBot="1">
      <c r="A7" s="448" t="s">
        <v>326</v>
      </c>
      <c r="B7" s="449"/>
      <c r="C7" s="450"/>
    </row>
    <row r="8" spans="1:3" ht="36" customHeight="1" thickBot="1">
      <c r="A8" s="248" t="s">
        <v>71</v>
      </c>
      <c r="B8" s="245">
        <v>0.61</v>
      </c>
      <c r="C8" s="246">
        <v>0.61</v>
      </c>
    </row>
    <row r="9" spans="1:3" ht="30.75" customHeight="1" thickBot="1">
      <c r="A9" s="448" t="s">
        <v>327</v>
      </c>
      <c r="B9" s="449"/>
      <c r="C9" s="450"/>
    </row>
    <row r="10" spans="1:3" ht="36" customHeight="1">
      <c r="A10" s="248" t="s">
        <v>17</v>
      </c>
      <c r="B10" s="245">
        <v>1</v>
      </c>
      <c r="C10" s="443">
        <f>AVERAGE(B10,B11)</f>
        <v>0.9650000000000001</v>
      </c>
    </row>
    <row r="11" spans="1:3" ht="36" customHeight="1" thickBot="1">
      <c r="A11" s="248" t="s">
        <v>18</v>
      </c>
      <c r="B11" s="245">
        <v>0.93</v>
      </c>
      <c r="C11" s="444"/>
    </row>
    <row r="12" spans="1:3" ht="30" customHeight="1" thickBot="1">
      <c r="A12" s="448" t="s">
        <v>328</v>
      </c>
      <c r="B12" s="449"/>
      <c r="C12" s="450"/>
    </row>
    <row r="13" spans="1:3" ht="36" customHeight="1">
      <c r="A13" s="248" t="s">
        <v>19</v>
      </c>
      <c r="B13" s="245">
        <v>0.71</v>
      </c>
      <c r="C13" s="443">
        <f>AVERAGE(B13,B14)</f>
        <v>0.73</v>
      </c>
    </row>
    <row r="14" spans="1:3" ht="36" customHeight="1" thickBot="1">
      <c r="A14" s="248" t="s">
        <v>140</v>
      </c>
      <c r="B14" s="245">
        <v>0.75</v>
      </c>
      <c r="C14" s="444"/>
    </row>
    <row r="15" spans="1:3" ht="29.25" customHeight="1" thickBot="1">
      <c r="A15" s="448" t="s">
        <v>329</v>
      </c>
      <c r="B15" s="449"/>
      <c r="C15" s="450"/>
    </row>
    <row r="16" spans="1:3" ht="36" customHeight="1">
      <c r="A16" s="248" t="s">
        <v>134</v>
      </c>
      <c r="B16" s="245">
        <v>0.79</v>
      </c>
      <c r="C16" s="443">
        <f>AVERAGE(B16,B17)</f>
        <v>0.665</v>
      </c>
    </row>
    <row r="17" spans="1:3" ht="36" customHeight="1" thickBot="1">
      <c r="A17" s="248" t="s">
        <v>203</v>
      </c>
      <c r="B17" s="245">
        <v>0.54</v>
      </c>
      <c r="C17" s="444"/>
    </row>
    <row r="18" spans="1:3" ht="35.25" customHeight="1" thickBot="1">
      <c r="A18" s="448" t="s">
        <v>330</v>
      </c>
      <c r="B18" s="449"/>
      <c r="C18" s="450"/>
    </row>
    <row r="19" spans="1:3" ht="32.25" customHeight="1">
      <c r="A19" s="248" t="s">
        <v>209</v>
      </c>
      <c r="B19" s="245">
        <v>0.65</v>
      </c>
      <c r="C19" s="453">
        <f>AVERAGE(B19,B20,B22,B23,B24,B25,B26)</f>
        <v>0.7642857142857143</v>
      </c>
    </row>
    <row r="20" spans="1:3" ht="32.25" customHeight="1">
      <c r="A20" s="248" t="s">
        <v>88</v>
      </c>
      <c r="B20" s="245">
        <v>0.5</v>
      </c>
      <c r="C20" s="454"/>
    </row>
    <row r="21" spans="1:3" ht="32.25" customHeight="1">
      <c r="A21" s="248" t="s">
        <v>332</v>
      </c>
      <c r="B21" s="245" t="s">
        <v>331</v>
      </c>
      <c r="C21" s="454"/>
    </row>
    <row r="22" spans="1:3" ht="32.25" customHeight="1">
      <c r="A22" s="248" t="s">
        <v>92</v>
      </c>
      <c r="B22" s="245">
        <v>1</v>
      </c>
      <c r="C22" s="454"/>
    </row>
    <row r="23" spans="1:3" ht="32.25" customHeight="1">
      <c r="A23" s="248" t="s">
        <v>333</v>
      </c>
      <c r="B23" s="245">
        <v>1</v>
      </c>
      <c r="C23" s="454"/>
    </row>
    <row r="24" spans="1:3" ht="32.25" customHeight="1">
      <c r="A24" s="248" t="s">
        <v>213</v>
      </c>
      <c r="B24" s="245">
        <v>1</v>
      </c>
      <c r="C24" s="454"/>
    </row>
    <row r="25" spans="1:3" ht="32.25" customHeight="1">
      <c r="A25" s="248" t="s">
        <v>148</v>
      </c>
      <c r="B25" s="245">
        <v>0.2</v>
      </c>
      <c r="C25" s="454"/>
    </row>
    <row r="26" spans="1:3" ht="32.25" customHeight="1" thickBot="1">
      <c r="A26" s="248" t="s">
        <v>150</v>
      </c>
      <c r="B26" s="245">
        <v>1</v>
      </c>
      <c r="C26" s="454"/>
    </row>
    <row r="27" spans="1:3" ht="28.5" customHeight="1" thickBot="1">
      <c r="A27" s="448" t="s">
        <v>335</v>
      </c>
      <c r="B27" s="449"/>
      <c r="C27" s="450"/>
    </row>
    <row r="28" spans="1:3" ht="32.25" customHeight="1">
      <c r="A28" s="249" t="s">
        <v>55</v>
      </c>
      <c r="B28" s="250">
        <v>0.53</v>
      </c>
      <c r="C28" s="453">
        <f>AVERAGE(B28,B29,B30)</f>
        <v>0.5833333333333334</v>
      </c>
    </row>
    <row r="29" spans="1:3" ht="32.25" customHeight="1">
      <c r="A29" s="248" t="s">
        <v>56</v>
      </c>
      <c r="B29" s="245">
        <v>0.6</v>
      </c>
      <c r="C29" s="454"/>
    </row>
    <row r="30" spans="1:3" ht="32.25" customHeight="1" thickBot="1">
      <c r="A30" s="251" t="s">
        <v>57</v>
      </c>
      <c r="B30" s="252">
        <v>0.62</v>
      </c>
      <c r="C30" s="455"/>
    </row>
    <row r="31" spans="1:3" ht="27" customHeight="1" thickBot="1">
      <c r="A31" s="448" t="s">
        <v>336</v>
      </c>
      <c r="B31" s="449"/>
      <c r="C31" s="450"/>
    </row>
    <row r="32" spans="1:3" ht="36" customHeight="1">
      <c r="A32" s="248" t="s">
        <v>54</v>
      </c>
      <c r="B32" s="245">
        <v>0.79</v>
      </c>
      <c r="C32" s="453">
        <f>AVERAGE(B32:B39)</f>
        <v>0.735</v>
      </c>
    </row>
    <row r="33" spans="1:3" ht="36" customHeight="1">
      <c r="A33" s="248" t="s">
        <v>69</v>
      </c>
      <c r="B33" s="245">
        <v>0.47</v>
      </c>
      <c r="C33" s="454"/>
    </row>
    <row r="34" spans="1:3" ht="36" customHeight="1">
      <c r="A34" s="248" t="s">
        <v>269</v>
      </c>
      <c r="B34" s="245">
        <v>0.83</v>
      </c>
      <c r="C34" s="454"/>
    </row>
    <row r="35" spans="1:3" ht="36" customHeight="1">
      <c r="A35" s="248" t="s">
        <v>272</v>
      </c>
      <c r="B35" s="245">
        <v>0.87</v>
      </c>
      <c r="C35" s="454"/>
    </row>
    <row r="36" spans="1:3" ht="36" customHeight="1">
      <c r="A36" s="248" t="s">
        <v>273</v>
      </c>
      <c r="B36" s="245">
        <v>0.62</v>
      </c>
      <c r="C36" s="454"/>
    </row>
    <row r="37" spans="1:3" ht="36" customHeight="1">
      <c r="A37" s="248" t="s">
        <v>274</v>
      </c>
      <c r="B37" s="245">
        <v>0.8</v>
      </c>
      <c r="C37" s="454"/>
    </row>
    <row r="38" spans="1:3" ht="36" customHeight="1">
      <c r="A38" s="248" t="s">
        <v>282</v>
      </c>
      <c r="B38" s="245">
        <v>1</v>
      </c>
      <c r="C38" s="454"/>
    </row>
    <row r="39" spans="1:3" ht="36" customHeight="1" thickBot="1">
      <c r="A39" s="248" t="s">
        <v>283</v>
      </c>
      <c r="B39" s="245">
        <v>0.5</v>
      </c>
      <c r="C39" s="454"/>
    </row>
    <row r="40" spans="1:3" ht="29.25" customHeight="1" thickBot="1">
      <c r="A40" s="451" t="s">
        <v>337</v>
      </c>
      <c r="B40" s="452"/>
      <c r="C40" s="247">
        <f>AVERAGE(C32,C28,C19,C16,C13,C10,C8,C4)</f>
        <v>0.7061607142857144</v>
      </c>
    </row>
  </sheetData>
  <sheetProtection/>
  <mergeCells count="17">
    <mergeCell ref="A15:C15"/>
    <mergeCell ref="C13:C14"/>
    <mergeCell ref="C16:C17"/>
    <mergeCell ref="A40:B40"/>
    <mergeCell ref="A18:C18"/>
    <mergeCell ref="C19:C26"/>
    <mergeCell ref="A27:C27"/>
    <mergeCell ref="C28:C30"/>
    <mergeCell ref="A31:C31"/>
    <mergeCell ref="C32:C39"/>
    <mergeCell ref="A3:C3"/>
    <mergeCell ref="C4:C6"/>
    <mergeCell ref="A1:C1"/>
    <mergeCell ref="A7:C7"/>
    <mergeCell ref="A9:C9"/>
    <mergeCell ref="A12:C12"/>
    <mergeCell ref="C10:C11"/>
  </mergeCells>
  <printOptions/>
  <pageMargins left="1.0236220472440944" right="0.7480314960629921" top="0.7874015748031497" bottom="0.7874015748031497"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Patricia Saavedra Bornacelli</dc:creator>
  <cp:keywords/>
  <dc:description/>
  <cp:lastModifiedBy>Lina Patricia Saavedra Bornacelli</cp:lastModifiedBy>
  <cp:lastPrinted>2013-07-22T14:21:31Z</cp:lastPrinted>
  <dcterms:created xsi:type="dcterms:W3CDTF">2013-01-31T14:40:36Z</dcterms:created>
  <dcterms:modified xsi:type="dcterms:W3CDTF">2013-07-22T14:24:53Z</dcterms:modified>
  <cp:category/>
  <cp:version/>
  <cp:contentType/>
  <cp:contentStatus/>
</cp:coreProperties>
</file>